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yetter_t\Downloads\"/>
    </mc:Choice>
  </mc:AlternateContent>
  <xr:revisionPtr revIDLastSave="0" documentId="8_{422A1648-9FB5-4E03-9E7E-051D59D36059}" xr6:coauthVersionLast="47" xr6:coauthVersionMax="47" xr10:uidLastSave="{00000000-0000-0000-0000-000000000000}"/>
  <bookViews>
    <workbookView xWindow="28680" yWindow="-120" windowWidth="29040" windowHeight="17640" firstSheet="3" activeTab="6" xr2:uid="{626D0E5E-9555-4AE3-9344-80DC0E36A7EC}"/>
  </bookViews>
  <sheets>
    <sheet name="Introduction &amp; Rating Scale" sheetId="5" r:id="rId1"/>
    <sheet name="Statute Requirements" sheetId="8" r:id="rId2"/>
    <sheet name="Phase 1" sheetId="6" r:id="rId3"/>
    <sheet name="Phase 2" sheetId="9" r:id="rId4"/>
    <sheet name="Usability" sheetId="7" r:id="rId5"/>
    <sheet name="Ratings Summary" sheetId="10" r:id="rId6"/>
    <sheet name="Final Summary" sheetId="1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9" l="1"/>
  <c r="D9" i="10" l="1"/>
  <c r="B13" i="11" s="1"/>
  <c r="D157" i="9"/>
  <c r="D156" i="9"/>
  <c r="D155" i="9"/>
  <c r="D154" i="9"/>
  <c r="D153" i="9"/>
  <c r="D152" i="9"/>
  <c r="D151" i="9"/>
  <c r="D150" i="9"/>
  <c r="D149" i="9"/>
  <c r="D148" i="9"/>
  <c r="D147" i="9"/>
  <c r="D146" i="9"/>
  <c r="D145" i="9"/>
  <c r="D143" i="9"/>
  <c r="D142" i="9"/>
  <c r="D141" i="9"/>
  <c r="D60" i="9"/>
  <c r="E21" i="6"/>
  <c r="D5" i="8"/>
  <c r="D6" i="8"/>
  <c r="D114" i="9"/>
  <c r="D40" i="9"/>
  <c r="D7" i="6"/>
  <c r="D136" i="9"/>
  <c r="D131" i="9"/>
  <c r="D130" i="9"/>
  <c r="D119" i="9"/>
  <c r="D118" i="9"/>
  <c r="D105" i="9"/>
  <c r="D104" i="9"/>
  <c r="D103" i="9"/>
  <c r="D86" i="9"/>
  <c r="D85" i="9"/>
  <c r="D84" i="9"/>
  <c r="D74" i="9"/>
  <c r="D73" i="9"/>
  <c r="D55" i="9"/>
  <c r="D54" i="9"/>
  <c r="D41" i="9"/>
  <c r="D39" i="9"/>
  <c r="D28" i="9"/>
  <c r="D26" i="9"/>
  <c r="D6" i="6"/>
  <c r="E22" i="6"/>
  <c r="D158" i="9" l="1"/>
  <c r="B22" i="10" s="1"/>
  <c r="D133" i="9"/>
  <c r="D134" i="9"/>
  <c r="B12" i="11"/>
  <c r="D125" i="9" l="1"/>
  <c r="D126" i="9"/>
  <c r="D128" i="9"/>
  <c r="D129" i="9"/>
  <c r="D135" i="9"/>
  <c r="D137" i="9" l="1"/>
  <c r="B21" i="10" s="1"/>
  <c r="D8" i="10" l="1"/>
  <c r="D7" i="10"/>
  <c r="D117" i="9"/>
  <c r="D116" i="9"/>
  <c r="D113" i="9"/>
  <c r="D112" i="9"/>
  <c r="D99" i="9"/>
  <c r="D100" i="9"/>
  <c r="D101" i="9"/>
  <c r="D102" i="9"/>
  <c r="D98" i="9"/>
  <c r="D92" i="9"/>
  <c r="D89" i="9"/>
  <c r="D81" i="9"/>
  <c r="D82" i="9"/>
  <c r="D83" i="9"/>
  <c r="D80" i="9"/>
  <c r="D67" i="9"/>
  <c r="D68" i="9"/>
  <c r="D69" i="9"/>
  <c r="D70" i="9"/>
  <c r="D71" i="9"/>
  <c r="D72" i="9"/>
  <c r="D66" i="9"/>
  <c r="D59" i="9"/>
  <c r="D61" i="9"/>
  <c r="D58" i="9"/>
  <c r="D51" i="9"/>
  <c r="D52" i="9"/>
  <c r="D53" i="9"/>
  <c r="D50" i="9"/>
  <c r="D44" i="9"/>
  <c r="D35" i="9"/>
  <c r="D36" i="9"/>
  <c r="D37" i="9"/>
  <c r="D38" i="9"/>
  <c r="D34" i="9"/>
  <c r="D17" i="9"/>
  <c r="D18" i="9"/>
  <c r="D19" i="9"/>
  <c r="D20" i="9"/>
  <c r="D21" i="9"/>
  <c r="D22" i="9"/>
  <c r="D23" i="9"/>
  <c r="D24" i="9"/>
  <c r="D25" i="9"/>
  <c r="D16" i="9"/>
  <c r="D93" i="9" l="1"/>
  <c r="B18" i="10" s="1"/>
  <c r="D120" i="9"/>
  <c r="B20" i="10" s="1"/>
  <c r="D106" i="9"/>
  <c r="B19" i="10" s="1"/>
  <c r="D62" i="9"/>
  <c r="B16" i="10" s="1"/>
  <c r="D45" i="9"/>
  <c r="B15" i="10" s="1"/>
  <c r="D29" i="9"/>
  <c r="D75" i="9"/>
  <c r="B17" i="10" s="1"/>
  <c r="D5" i="7"/>
  <c r="D6" i="7"/>
  <c r="D7" i="7"/>
  <c r="D4" i="7"/>
  <c r="D5" i="9"/>
  <c r="D6" i="9"/>
  <c r="D7" i="9"/>
  <c r="D8" i="9"/>
  <c r="D9" i="9"/>
  <c r="D10" i="9"/>
  <c r="D11" i="9"/>
  <c r="D4" i="9"/>
  <c r="C22" i="6"/>
  <c r="C21" i="6"/>
  <c r="D21" i="6"/>
  <c r="D22" i="6"/>
  <c r="D32" i="6"/>
  <c r="D33" i="6"/>
  <c r="D31" i="6"/>
  <c r="D26" i="6"/>
  <c r="D27" i="6"/>
  <c r="D15" i="6"/>
  <c r="D16" i="6"/>
  <c r="D17" i="6"/>
  <c r="D14" i="6"/>
  <c r="D12" i="6"/>
  <c r="D13" i="6"/>
  <c r="D11" i="6"/>
  <c r="D4" i="6"/>
  <c r="D5" i="6"/>
  <c r="D28" i="6" l="1"/>
  <c r="D18" i="6"/>
  <c r="D8" i="6"/>
  <c r="D23" i="6"/>
  <c r="D12" i="9"/>
  <c r="B13" i="10" s="1"/>
  <c r="D8" i="7"/>
  <c r="B26" i="10" s="1"/>
  <c r="B15" i="11" s="1"/>
  <c r="D34" i="6"/>
  <c r="C40" i="6" l="1"/>
  <c r="C8" i="10" s="1"/>
  <c r="B14" i="10"/>
</calcChain>
</file>

<file path=xl/sharedStrings.xml><?xml version="1.0" encoding="utf-8"?>
<sst xmlns="http://schemas.openxmlformats.org/spreadsheetml/2006/main" count="495" uniqueCount="297">
  <si>
    <t>READ Act</t>
  </si>
  <si>
    <t>Request for Advisory List Submissions</t>
  </si>
  <si>
    <t>Professional Development Review</t>
  </si>
  <si>
    <t>Review Support - Rubric</t>
  </si>
  <si>
    <t>2019-2022 Review Cycle</t>
  </si>
  <si>
    <r>
      <t xml:space="preserve">The Colorado Reading to Ensure Academic Development Act (READ Act) requires the Colorado Department of Education to create an advisory list of professional development programs that are related to addressing significant reading deficiencies and to applying  evidence - based intervention instruction and strategies, in addition to programs related to scientifically based and evidence - based training in teaching reading  (C.R.S. 22-7-1209).  The professional development review process to create an advisory list involves the use of rubrics to evaluate professional development for evidence-based training in teaching reading, program specific training, and other professional development opportunities that support the implementation of the science of reading. 
The professional development for evidence-based training in teaching reading must meet </t>
    </r>
    <r>
      <rPr>
        <u/>
        <sz val="11"/>
        <color theme="1"/>
        <rFont val="Calibri"/>
        <family val="2"/>
        <scheme val="minor"/>
      </rPr>
      <t>all</t>
    </r>
    <r>
      <rPr>
        <sz val="11"/>
        <color theme="1"/>
        <rFont val="Calibri"/>
        <family val="2"/>
        <scheme val="minor"/>
      </rPr>
      <t xml:space="preserve"> the minimum statute requirements listed  below to move forward for review.  If the professional development does not meet the minimum statute requirements, the review will be stopped and the vendor will be notified that the professional development has not met the requirements to be approved for the </t>
    </r>
    <r>
      <rPr>
        <i/>
        <sz val="11"/>
        <color theme="1"/>
        <rFont val="Calibri"/>
        <family val="2"/>
        <scheme val="minor"/>
      </rPr>
      <t xml:space="preserve">Colorado Department of Education Advisory List for Professional Development.
</t>
    </r>
    <r>
      <rPr>
        <sz val="11"/>
        <color theme="1"/>
        <rFont val="Calibri"/>
        <family val="2"/>
        <scheme val="minor"/>
      </rPr>
      <t xml:space="preserve">
</t>
    </r>
    <r>
      <rPr>
        <sz val="11"/>
        <color rgb="FFFF0000"/>
        <rFont val="Calibri"/>
        <family val="2"/>
        <scheme val="minor"/>
      </rPr>
      <t>(Rubric on next tab)</t>
    </r>
  </si>
  <si>
    <t xml:space="preserve">If the professional development meets the minimum statute requirements above, the professional development will be reviewed utilizing a rubric designed in two phases. In Phase 1, expert reviewers will evaluate professional development on the key elements and features of scientifically-based reading instruction and best practices in professional learning  including:
• research alignment and effectiveness
• elements of effective professional development
• related elements
Professional development that meet criteria in Phase 1 of the rubric will move on to Phase 2.  Phase 2 review involves evaluating the extent to which professional development implement effective instructional practices for teaching the essential early literacy skills including but not limited to those addressed in the educator preparation literacy standards in the Colorado Elementary Education Endorsement (Grades K-6) Standards 1 CCR 301-101.
Phase 1 and Phase 2 of the rubric are broken down into sections. Professional development programs that meet the criteria in phase 1 will move forward to phase 2.  Each section in phase 2 has a minimum threshold for points that must be reached in order to receive credit for the section. </t>
  </si>
  <si>
    <r>
      <t xml:space="preserve">Criteria shaded gray are required elements; they must receive a score of “Met” in order to receive points, and they must be “met” in order to pass the section. 
Individual criterion is  scored using the following rating scale:
</t>
    </r>
    <r>
      <rPr>
        <b/>
        <sz val="11"/>
        <color rgb="FF000000"/>
        <rFont val="Calibri"/>
        <family val="2"/>
        <scheme val="minor"/>
      </rPr>
      <t>Fully Met or Met = 2 points</t>
    </r>
    <r>
      <rPr>
        <sz val="11"/>
        <color rgb="FF000000"/>
        <rFont val="Calibri"/>
        <family val="2"/>
        <scheme val="minor"/>
      </rPr>
      <t xml:space="preserve">
Items marked as Fully Met should have evidence of all components of the criteria throughout the program. Reviewers are encouraged to note evidence and feedback for the publisher.
</t>
    </r>
    <r>
      <rPr>
        <b/>
        <sz val="11"/>
        <color rgb="FF000000"/>
        <rFont val="Calibri"/>
        <family val="2"/>
        <scheme val="minor"/>
      </rPr>
      <t>Partially Met = 1 point</t>
    </r>
    <r>
      <rPr>
        <sz val="11"/>
        <color rgb="FF000000"/>
        <rFont val="Calibri"/>
        <family val="2"/>
        <scheme val="minor"/>
      </rPr>
      <t xml:space="preserve">
Items should be marked as Partially Met when some aspect of the criteria is met but others are not, and/or the criteria is met in one part of the program but not met in others.  Reviewers are encouraged to note evidence and feedback for the publisher.
</t>
    </r>
    <r>
      <rPr>
        <b/>
        <sz val="11"/>
        <color rgb="FF000000"/>
        <rFont val="Calibri"/>
        <family val="2"/>
        <scheme val="minor"/>
      </rPr>
      <t>Not Met = 0 points</t>
    </r>
    <r>
      <rPr>
        <sz val="11"/>
        <color rgb="FF000000"/>
        <rFont val="Calibri"/>
        <family val="2"/>
        <scheme val="minor"/>
      </rPr>
      <t xml:space="preserve">
Items are marked as Not Met when no evidence of the criteria could be found in the program materials submitted by the publisher, or when there is evidence of a practice that is contrary to the criteria. Reviewers should note feedback for the publisher.
</t>
    </r>
  </si>
  <si>
    <t>Minimum Statute and State Board Rule Requirements</t>
  </si>
  <si>
    <t>Criteria: To move forward, all components above must be marked as “met”.</t>
  </si>
  <si>
    <t xml:space="preserve">
</t>
  </si>
  <si>
    <r>
      <t xml:space="preserve">Minimum Statute and Rule Requirements
</t>
    </r>
    <r>
      <rPr>
        <i/>
        <sz val="10"/>
        <color rgb="FFFFFFFF"/>
        <rFont val="Calibri"/>
        <family val="2"/>
        <scheme val="minor"/>
      </rPr>
      <t>The professional development must meet all minimum statute and rule requirements to move forward with the review.</t>
    </r>
  </si>
  <si>
    <t>Rating</t>
  </si>
  <si>
    <t>Score</t>
  </si>
  <si>
    <t>Evidence/Feedback</t>
  </si>
  <si>
    <t>Includes rigorous evaluations of learning throughout the course. (e.g. true/false, multiple choice, short answer, essay, etc.) 
Evaluations of learning throughout the course align with course content and measure participant mastery of the content.</t>
  </si>
  <si>
    <t>Met</t>
  </si>
  <si>
    <t>Includes a rigorous end of course assessment. 
End of course evaluation aligns with course content and measures participant mastery of the content.</t>
  </si>
  <si>
    <t>Decision:</t>
  </si>
  <si>
    <t>All marked Met (Score Phase 1)</t>
  </si>
  <si>
    <t>Phase 1: Key Elements and Features of Scientifically-Based Reading Instruction</t>
  </si>
  <si>
    <t>Section D: Reading Development Theory 
The professional development:
*gray shaded criterion must be "met" in order to receive credit for this section.</t>
  </si>
  <si>
    <t xml:space="preserve">The theoretical model the professional development is grounded in aligns to the evidence base of how children learn to read and  the science of reading, including teaching in the areas of phonemic awareness, phonics, vocabulary development, reading fluency including oral skills and reading comprehension.
Includes authors of the model(s) and citations for the model(s) (Note in the feedback section if not included, but do not mark as not met if author and citations are not included).
</t>
  </si>
  <si>
    <t>Provides explanation of how the brain learns to read and the nature of reading difficulties that is aligned to scientifically-based reading research.</t>
  </si>
  <si>
    <t>As described, the professional development directly impacts and supports understanding of the science of reading and evidence-based practices.</t>
  </si>
  <si>
    <t>Provides an explanation of scientifically and evidence-based practices in teaching reading to address the needs of English Learners.
- Must include an explanation of the differences and similarities in the development of literacy in English between English learners and native English speakers.</t>
  </si>
  <si>
    <t>Total Met Section D:</t>
  </si>
  <si>
    <t>out of 8</t>
  </si>
  <si>
    <t>Section E: Professional Development Model &amp; Delivery
*gray shaded criterion must be "met" in order to receive credit for this section.</t>
  </si>
  <si>
    <t>Listed topic(s) align with scientifically based reading research.</t>
  </si>
  <si>
    <t>Includes a clear scope and sequence with objectives for learning to explain the content of the professional development.</t>
  </si>
  <si>
    <t>Alignment to the K-3 Colorado Academic Standards- Reading, Writing and Communicating</t>
  </si>
  <si>
    <t>Fully met</t>
  </si>
  <si>
    <t>Includes opportunities for targeted practice of skills being taught as well as opportunities to reflect on the learning and how these skills can be applied in the classroom.</t>
  </si>
  <si>
    <t>Includes built-in interactive learning opportunities that align with the content.  Examples include: videos, application of the content, required discussions, reflection, etc. </t>
  </si>
  <si>
    <t>Includes instruction in strategies that are evidence-based and grounded in solid research of proven effectiveness, including differentiation of instruction for English Learners.</t>
  </si>
  <si>
    <t>Total Met Section E:</t>
  </si>
  <si>
    <t>out of 14</t>
  </si>
  <si>
    <t>Section F: Minimum Statute and Rule Requirements
*gray shaded criterion must be “met” in order to receive credit for this section.</t>
  </si>
  <si>
    <t>Total Met Section F:</t>
  </si>
  <si>
    <t>out of 4</t>
  </si>
  <si>
    <t>Section G: Theory of Action &amp; Documentation of Effectiveness
*gray shaded criterion must be “met” in order to receive credit for this section.</t>
  </si>
  <si>
    <t>A well-specified logic model that is informed by research or an evaluation that suggests how the program is likely to improve relevant outcomes.</t>
  </si>
  <si>
    <t>Provides evidence that demonstrates professional development has improved student outcomes and supports with closing the achievement gap across all disaggregated student groups.</t>
  </si>
  <si>
    <t>Total Met Section G:</t>
  </si>
  <si>
    <t>Section H: Ongoing Support and Training Staff</t>
  </si>
  <si>
    <t>Ensures standardization of content for program delivery (e.g., presenter materials, delivery formats, etc.)</t>
  </si>
  <si>
    <t xml:space="preserve">Minimum staff qualifications are provided &amp; documentation of staff knowledge for the following:
The science of reading and evidence-based practices
Adult learning theory
Effective delivery of content
If scoring a fully  online PD, give full credit for this component and write “does not apply - online PD” in the Evidence/Feedback section of the rubric.
</t>
  </si>
  <si>
    <t>Staff/presenters are effectively trained and supported to deliver the professional development with fidelity (e.g. gradual release, observation/feedback, technical support, reflection, participant feedback, etc.)
If scoring a fully  online PD, give full credit for this component and write “does not apply - online PD” in the Evidence/Feedback section of the rubric.</t>
  </si>
  <si>
    <t>Total Met Section H:</t>
  </si>
  <si>
    <t>out of 6</t>
  </si>
  <si>
    <t>Rating Summary</t>
  </si>
  <si>
    <t>Criteria</t>
  </si>
  <si>
    <t>To move forward, a program must be marked as "Met" in all sections shaded gray as well as receive a score of 28 points or higher.</t>
  </si>
  <si>
    <t xml:space="preserve">All sections shaded gray are marked as met: </t>
  </si>
  <si>
    <t xml:space="preserve">Total Points: </t>
  </si>
  <si>
    <t>Program moves to Phase 2</t>
  </si>
  <si>
    <t>Phase 2: Alignment to Colorado Teacher Standards</t>
  </si>
  <si>
    <t xml:space="preserve">Section I:  ADMINISTRATION AND INTERPRETATION OF ASSESSMENTS| 1 CCR 301-101, 4.02(7) 
At a minimum, the vendor provides evidence that the product provides instruction in:
</t>
  </si>
  <si>
    <t>Effective administration of a wide variety of ongoing formal and informal assessments that are developmentally appropriate and responsive to the needs of diverse learners.</t>
  </si>
  <si>
    <t>Partially met</t>
  </si>
  <si>
    <t>Included assessments for word recognition and encoding, but not for all other assessments.</t>
  </si>
  <si>
    <t>Effective utilization of assessment results and related data to plan for appropriate student instruction. </t>
  </si>
  <si>
    <t xml:space="preserve">Analyzed and determine plan for phonics, phonological awareness, and fluency were identified at the word level, but no other areas were addressed. </t>
  </si>
  <si>
    <t>The differences among screening, diagnostic, outcome and progress monitoring assessments. </t>
  </si>
  <si>
    <t>Basic principles of test construction including reliability, validity, norm-referencing and criterion-referencing. </t>
  </si>
  <si>
    <t>The principles of progress monitoring and the use of graphs to indicate progress. </t>
  </si>
  <si>
    <t>The range of skills typically assessed in terms of phonological skills, decoding skills, oral reading skills, spelling and writing. 
How the range of skills typically assessed in terms of phonological skills, decoding skills, oral reading skills, spelling and writing might impact students acquiring English.</t>
  </si>
  <si>
    <t xml:space="preserve">Evidence of assessment for PA, Decoding, Oral reading, spelling was found. No evidence found of how it impacts students acquiring English. </t>
  </si>
  <si>
    <t>The content and purposes of the most common diagnostic tests used by psychologists and educational evaluators. </t>
  </si>
  <si>
    <t>Interpreting measures of reading comprehension and written expression to make appropriate instructional recommendations.
 (e.g. information a teacher can glean from a student’s writing to inform their instruction)</t>
  </si>
  <si>
    <t>Not met</t>
  </si>
  <si>
    <t>Evidence not found.</t>
  </si>
  <si>
    <t>Minimum points needed to pass section I: 13/16  </t>
  </si>
  <si>
    <t>Total  earned points for 
Section I:</t>
  </si>
  <si>
    <t>Notes:</t>
  </si>
  <si>
    <t>out of 16</t>
  </si>
  <si>
    <t>How the brain learns to read </t>
  </si>
  <si>
    <t>Nature of reading difficulties</t>
  </si>
  <si>
    <t>Understanding that learning to read is not natural.</t>
  </si>
  <si>
    <t>The language processing requirements of proficient reading and writing including phonological (speech sound) processing; orthographic (print) processing; semantic (meaning) processing; syntactic (sentence level) processing; discourse (connected text level) processing.</t>
  </si>
  <si>
    <t>Other aspects of cognition and behavior that affect reading and writing including attention, executive function, memory, processing speed and graphomotor control.</t>
  </si>
  <si>
    <t>The environmental, cultural, and social factors that contribute to literacy development (e.g. language spoken at home, language and literacy experiences, literacy skills in other languages, cultural values).</t>
  </si>
  <si>
    <t>Phases in the typical developmental progression of oral language (semantic, syntactic, pragmatic); phonological skill; printed word recognition; spelling; reading fluency; reading comprehension; and written expression.
(Do not penalize if written expression is the only component missing.)</t>
  </si>
  <si>
    <t>Met through explanation of Chall's Stages of Reading and Scarborough's Rope.</t>
  </si>
  <si>
    <t>The known causal relationship among phonological skill, phonic decoding, spelling, accurate and automatic word recognition, text reading fluency, background knowledge, verbal reasoning skill, vocabulary, reading comprehension and writing.</t>
  </si>
  <si>
    <t>Met through explanation of Simple View of Reading and Scarborough's Rope.</t>
  </si>
  <si>
    <t>How the relationships among the major components of literacy development change with reading development (i.e., changes in oral language, including phonological awareness; phonics and word recognition; spelling; reading and writing fluency; vocabulary; reading comprehension skills and strategies; written expression).
(Do not penalize if written expression is the only component missing.)</t>
  </si>
  <si>
    <t>Met through explanation Simple VIew and Scarborough's Rope.</t>
  </si>
  <si>
    <t>Reasonable goals and expectations for learners at various stages of reading and writing development.</t>
  </si>
  <si>
    <t xml:space="preserve">Chall's stages identified, standards, and WCPM chart per grade level. </t>
  </si>
  <si>
    <t xml:space="preserve">Provides an explanation of scientifically and evidence-based practices in teaching reading to English Learners.
- must include an explanation of the differences and similarities in the development of literacy between English Learners and native speakers.
</t>
  </si>
  <si>
    <t>Content does not address explanations of scientifically and evidence-based practices in teaching reading to address the needs of English Learners.
Content minimally addresses differences and similarities in the development of literacy among ELs and Native English Speakers.</t>
  </si>
  <si>
    <t>Provides an explanation of the relationship between second language oral proficiency and second language literacy.</t>
  </si>
  <si>
    <t>Content minimally explains the relationship between EL students’ native oral language proficiency and literacy levels and how it relates to learning oral language proficiency and literacy in English.</t>
  </si>
  <si>
    <t>The importance of providing frequent and intentional instruction focused on oral language development when supporting English Learners with literacy development.</t>
  </si>
  <si>
    <t xml:space="preserve"> Content minimally addresses the importance of providing frequent and intentional instruction focused on oral language development when supporting English learners with literacy development. </t>
  </si>
  <si>
    <t>Minimum points needed to pass section J:  20/26</t>
  </si>
  <si>
    <t>Total  earned points for Section J:</t>
  </si>
  <si>
    <t>out of 26</t>
  </si>
  <si>
    <t>The general goal of phonological skill instruction and how to explicitly state the goal of any phonological teaching activity. </t>
  </si>
  <si>
    <t>The progression of phonological skill development (i.e., rhyme, syllable, onset-rime, phoneme differentiation).</t>
  </si>
  <si>
    <t>The differences among various phonological manipulations, including identifying, matching, blending, segmenting, substituting and deleting sounds. </t>
  </si>
  <si>
    <t>The principles of phonological skill instruction: brief, multisensory, conceptual and auditory-verbal. </t>
  </si>
  <si>
    <t>The reciprocal relationship among phonological processing, reading, spelling and vocabulary. </t>
  </si>
  <si>
    <t>4-Part processor</t>
  </si>
  <si>
    <t>The phonological features of a second language, such as Spanish, and how they interfere with English pronunciation and phonics. </t>
  </si>
  <si>
    <t xml:space="preserve">Evidence provided on positive and negative transfer between native language and L2. </t>
  </si>
  <si>
    <t>The phonological features of languages other than English, such as Spanish, and how they are similar to English and can support with transfer of phonemes that occur in both languages, such Spanish and English, and how they differ.</t>
  </si>
  <si>
    <t>Examples of negative transfer of phonemes between L1 and L2 provided,  but minimal information on how to support transfer of phonemes in instruction found.</t>
  </si>
  <si>
    <t xml:space="preserve">Scientifically and evidence-based instructional strategies, scaffolding, and differentiation for teaching phonological awareness to English Learners </t>
  </si>
  <si>
    <t xml:space="preserve"> Reviewers found evidence on scientifically and evidence-based instructional strategies, scaffolds, and differentiation; however specific strategies for English Learners or an explanation on why the strategies used for all students are beneficial for English Learners is needed. </t>
  </si>
  <si>
    <t>STRUCTURE OF LANGUAGE - Phonology|1 CCR 301-101, 4.02(6) </t>
  </si>
  <si>
    <t>At a minimum, the vendor provides evidence that the product provides instruction in:</t>
  </si>
  <si>
    <t>Identification, pronunciation, classification and comparison of the consonant and vowel phonemes of English.</t>
  </si>
  <si>
    <t>Vowel chart provided; however, no speaker notes were provided on how this is taught to participants and video online did not work. Pronunication guide was not provided.</t>
  </si>
  <si>
    <t>Minimum points needed to pass section K:  14/18</t>
  </si>
  <si>
    <t>Total  earned points for Section K:</t>
  </si>
  <si>
    <t>out of 18</t>
  </si>
  <si>
    <t>The appropriate sequence of phonics concepts from basic to advanced. </t>
  </si>
  <si>
    <t>Principles of explicit and direct teaching; model, lead, give guided practice and review. </t>
  </si>
  <si>
    <t>The rationale for multisensory and multimodal techniques. </t>
  </si>
  <si>
    <t>The routines of a complete lesson format, from the introduction of a word-recognition concept to fluent application in meaningful reading and writing. </t>
  </si>
  <si>
    <t>Research-based adaptations of instruction for students with weaknesses in working memory, attention, executive function or processing speed. </t>
  </si>
  <si>
    <t xml:space="preserve">Scientifically and evidence-based instructional strategies, scaffolds, and differentiation to develop English Learners':
-letter knowledge
-grapho-phonemic knowledge
-decoding skills 
-morphological awareness
</t>
  </si>
  <si>
    <t>Evidence not found</t>
  </si>
  <si>
    <t>STRUCTURE OF LANGUAGE - Orthography|1 CCR 301-101, 4.02(6) </t>
  </si>
  <si>
    <t>The broad outline of historical influences on English spelling patterns, especially Anglo-Saxon, Latin (romance) and Greek.</t>
  </si>
  <si>
    <t>Defining grapheme as a functional correspondence unit or representation of a phoneme.</t>
  </si>
  <si>
    <t>Common orthographic rules and patterns in English, including the six basic syllable types in English spelling.</t>
  </si>
  <si>
    <t>The difference between high frequency and irregular words.</t>
  </si>
  <si>
    <t>Minimum points needed to pass section L:  16/20</t>
  </si>
  <si>
    <t>Total  earned points for Section L:</t>
  </si>
  <si>
    <t>out of 20</t>
  </si>
  <si>
    <t>The role of fluency in word recognition, oral reading, silent reading, comprehension of written discourse and motivation to read. </t>
  </si>
  <si>
    <t>Reading fluency as a stage of normal reading development, as the primary symptom of some reading disorders and as a consequence of practice and instruction. </t>
  </si>
  <si>
    <t>Examples of text at a student’s frustration, instructional and independent reading level. 
(Selecting text at an appropriate level of accuracy and difficulty to support students in building fluency.)</t>
  </si>
  <si>
    <t>Sources of activities for building fluency in component reading skills.</t>
  </si>
  <si>
    <t>Instructional activities and approaches that are most likely to improve fluency outcomes. </t>
  </si>
  <si>
    <t>Techniques to enhance a student’s motivation to read. </t>
  </si>
  <si>
    <t>Appropriate uses of assistive technology for students with serious limitations in reading fluency.</t>
  </si>
  <si>
    <t>The relationship between accuracy and reading fluency. </t>
  </si>
  <si>
    <t>Scientifically and evidence-based instructional strategies and techniques for teaching fluency to English Learners.</t>
  </si>
  <si>
    <t>Minimum points needed to pass section M:  14/18</t>
  </si>
  <si>
    <t>Total  earned points for Section M:</t>
  </si>
  <si>
    <t>The role of vocabulary development and vocabulary knowledge in comprehension. </t>
  </si>
  <si>
    <t>The role and characteristics of direct and indirect (contextual) methods of vocabulary instruction.</t>
  </si>
  <si>
    <t>Varied techniques for vocabulary instruction before, during and after reading. </t>
  </si>
  <si>
    <t>The multifaceted nature of word knowledge.</t>
  </si>
  <si>
    <t>The sources of wide differences in students’ vocabularies. </t>
  </si>
  <si>
    <t>Principles of evidence-based instructional design to teach vocabulary to English Learners.</t>
  </si>
  <si>
    <t>Scientifically and evidence-based strategies, scaffolds, and differentiation for teaching vocabulary skills to English Learners</t>
  </si>
  <si>
    <t>STRUCTURE OF LANGUAGE - Semantics|1 CCR 301-101, 4.02(6) </t>
  </si>
  <si>
    <t>Examples of meaningful word relationships or semantic organization.</t>
  </si>
  <si>
    <t>STRUCTURE OF LANGUAGE - Morphology|1 CCR 301-101, 4.02(6) </t>
  </si>
  <si>
    <t>Common morphemes in English, including Anglo Saxon compounds, inflectional suffixes, and derivational suffixes; Latin-based prefixes, roots and derivational suffixes; and Greek-based combining forms.</t>
  </si>
  <si>
    <r>
      <t>Minimum points needed to pass section N: </t>
    </r>
    <r>
      <rPr>
        <b/>
        <sz val="12"/>
        <rFont val="Calibri"/>
        <family val="2"/>
        <scheme val="minor"/>
      </rPr>
      <t xml:space="preserve"> 14/18</t>
    </r>
  </si>
  <si>
    <t>Total  earned points for Section N:</t>
  </si>
  <si>
    <t>Teaching strategies that are appropriate before, during and after reading and that promote reflective reading. </t>
  </si>
  <si>
    <t>The characteristics of major text genres. </t>
  </si>
  <si>
    <t>The similarities and differences between written composition and text comprehension, and the usefulness of writing in building comprehension.</t>
  </si>
  <si>
    <t>The phrases, clauses, sentences, paragraphs and “academic language” that could be a source of miscomprehension. </t>
  </si>
  <si>
    <t>Levels of comprehension including the surface code, text base and mental model (situation model). </t>
  </si>
  <si>
    <t>Factors that contribute to deep comprehension, including background knowledge, vocabulary, verbal reasoning ability, knowledge of literary structures and conventions, and use of skills and strategies for close reading of text. </t>
  </si>
  <si>
    <t xml:space="preserve">
Principles of evidence-based instructional practices to support with developing comprehension skills in English Learners.
</t>
  </si>
  <si>
    <t>Scientifically and evidence-based strategies, scaffolds, and differentiation for teaching reading comprehension skills to English Learners.</t>
  </si>
  <si>
    <t>Minimum points needed to pass section O: 12/16</t>
  </si>
  <si>
    <t>Total  earned points for Section O:</t>
  </si>
  <si>
    <t>Syntax</t>
  </si>
  <si>
    <t>Defining and distinguishing among phrases, dependent clauses, and independent clauses in sentence structure. </t>
  </si>
  <si>
    <t>The parts of speech and grammatical role of a word in a sentence.</t>
  </si>
  <si>
    <t>Scientifically and evidence-based strategies, scaffolds and differentation for teaching syntax to English Learners.</t>
  </si>
  <si>
    <t>Discourse Organization</t>
  </si>
  <si>
    <t>The major differences between narrative and expository discourse. </t>
  </si>
  <si>
    <t>Identification and construction of expository paragraphs of varying logical structures (e.g., classification, reason, sequence).</t>
  </si>
  <si>
    <t>Cohesive devices in text and inferential gaps in the surface language of text.</t>
  </si>
  <si>
    <t>Scientifically and evidence-based instructional strategies, scaffolds, and differentiation for teaching discourse organization to English Learners.</t>
  </si>
  <si>
    <t>Minimum points needed to pass section P:  10/14</t>
  </si>
  <si>
    <t>Total  earned points for Section P:</t>
  </si>
  <si>
    <t>Handwriting</t>
  </si>
  <si>
    <t>Research-based principles for teaching letter naming and letter formation.</t>
  </si>
  <si>
    <t>Techniques for teaching handwriting fluency.</t>
  </si>
  <si>
    <t>Spelling</t>
  </si>
  <si>
    <t>The relationship between transcription skills and written expression.</t>
  </si>
  <si>
    <t>Ways to identify students’ level of spelling development and orthographic knowledge.</t>
  </si>
  <si>
    <t>The influences of phonological, orthographic, and morphemic knowledge on spelling. </t>
  </si>
  <si>
    <t xml:space="preserve">Scientifically and evidence-based instructional strategies, scaffolds and differentiation for teaching spelling to English Learners. </t>
  </si>
  <si>
    <t>Written Expression</t>
  </si>
  <si>
    <t>The major components and processes of written expression and how they interact (e.g., basic writing/transcription skills versus text generation)</t>
  </si>
  <si>
    <t>Grade and developmental expectation for students’ writing in the following areas: mechanics and conventions of writing, composition, revision and editing processes</t>
  </si>
  <si>
    <t xml:space="preserve">Appropriate uses of assistive technology in written expression. </t>
  </si>
  <si>
    <t>Scientifically and evidence-based strategies, scaffolds, and differentiation for supporting English Learners with developing written expression skills.</t>
  </si>
  <si>
    <t>Minimum points needed to pass section Q:  16/20</t>
  </si>
  <si>
    <t>Total  earned points for Section Q:</t>
  </si>
  <si>
    <t xml:space="preserve">Section R: Literacy Instruction for English Learners
At a minimum, the vendor provides evidence that the product provides instruction in:
</t>
  </si>
  <si>
    <r>
      <rPr>
        <b/>
        <sz val="11"/>
        <color rgb="FF000000"/>
        <rFont val="Calibri"/>
        <family val="2"/>
        <scheme val="minor"/>
      </rPr>
      <t xml:space="preserve">Literacy Development: </t>
    </r>
    <r>
      <rPr>
        <sz val="11"/>
        <color rgb="FF000000"/>
        <rFont val="Calibri"/>
        <family val="2"/>
        <scheme val="minor"/>
      </rPr>
      <t>Provides an explanation of scientifically and evidence-based practices in teaching reading to English Learners. 
- must include an explanation of the differences and similarities in the development of literacy between English Learners and native English speakers.</t>
    </r>
  </si>
  <si>
    <r>
      <rPr>
        <b/>
        <sz val="11"/>
        <color rgb="FF000000"/>
        <rFont val="Calibri"/>
        <family val="2"/>
        <scheme val="minor"/>
      </rPr>
      <t xml:space="preserve">Literacy Development: </t>
    </r>
    <r>
      <rPr>
        <sz val="11"/>
        <color rgb="FF000000"/>
        <rFont val="Calibri"/>
        <family val="2"/>
        <scheme val="minor"/>
      </rPr>
      <t>Provides an explanation of the relationship between second language oral proficiency and second language literacy.</t>
    </r>
  </si>
  <si>
    <r>
      <rPr>
        <b/>
        <sz val="11"/>
        <color rgb="FF000000"/>
        <rFont val="Calibri"/>
        <family val="2"/>
        <scheme val="minor"/>
      </rPr>
      <t>Literacy Development:</t>
    </r>
    <r>
      <rPr>
        <sz val="11"/>
        <color rgb="FF000000"/>
        <rFont val="Calibri"/>
        <family val="2"/>
        <scheme val="minor"/>
      </rPr>
      <t xml:space="preserve"> The importance of providing frequent and intentional instruction focused on oral language development when supporting English Learners with literacy development.</t>
    </r>
  </si>
  <si>
    <r>
      <rPr>
        <b/>
        <sz val="11"/>
        <color rgb="FF000000"/>
        <rFont val="Calibri"/>
        <family val="2"/>
        <scheme val="minor"/>
      </rPr>
      <t>Literacy Development:</t>
    </r>
    <r>
      <rPr>
        <sz val="11"/>
        <color rgb="FF000000"/>
        <rFont val="Calibri"/>
        <family val="2"/>
        <scheme val="minor"/>
      </rPr>
      <t xml:space="preserve"> The environmental, cultural, and social factors that contribute to literacy development (e.g. language spoken at home, language and literacy experiences, literacy skills in other languages, cultural values).</t>
    </r>
  </si>
  <si>
    <r>
      <rPr>
        <b/>
        <sz val="11"/>
        <color rgb="FF000000"/>
        <rFont val="Calibri"/>
        <family val="2"/>
        <scheme val="minor"/>
      </rPr>
      <t xml:space="preserve">Phonology Development: </t>
    </r>
    <r>
      <rPr>
        <sz val="11"/>
        <color rgb="FF000000"/>
        <rFont val="Calibri"/>
        <family val="2"/>
        <scheme val="minor"/>
      </rPr>
      <t>The phonological features of a second language, such as Spanish, and how they interfere with English pronunciation and phonics. </t>
    </r>
  </si>
  <si>
    <r>
      <rPr>
        <b/>
        <sz val="11"/>
        <color rgb="FF000000"/>
        <rFont val="Calibri"/>
        <family val="2"/>
        <scheme val="minor"/>
      </rPr>
      <t>Phonology Development:</t>
    </r>
    <r>
      <rPr>
        <sz val="11"/>
        <color rgb="FF000000"/>
        <rFont val="Calibri"/>
        <family val="2"/>
        <scheme val="minor"/>
      </rPr>
      <t xml:space="preserve"> The phonological features of a second language, such as Spanish, and how they are similar to English and can support with transfer. of phonemes that occur in  both a second language, such as Spanish, and in English, and those that differ.</t>
    </r>
  </si>
  <si>
    <r>
      <rPr>
        <b/>
        <sz val="11"/>
        <color rgb="FF000000"/>
        <rFont val="Calibri"/>
        <family val="2"/>
        <scheme val="minor"/>
      </rPr>
      <t xml:space="preserve">Phonology Development: </t>
    </r>
    <r>
      <rPr>
        <sz val="11"/>
        <color rgb="FF000000"/>
        <rFont val="Calibri"/>
        <family val="2"/>
        <scheme val="minor"/>
      </rPr>
      <t xml:space="preserve">Scientifically and evidence-based instructional strategies, scaffolding, and differentiation for teaching phonological awareness to English Learners </t>
    </r>
  </si>
  <si>
    <r>
      <rPr>
        <b/>
        <sz val="11"/>
        <color rgb="FF000000"/>
        <rFont val="Calibri"/>
        <family val="2"/>
        <scheme val="minor"/>
      </rPr>
      <t>Phonics and Word Recognition Development:</t>
    </r>
    <r>
      <rPr>
        <sz val="11"/>
        <color rgb="FF000000"/>
        <rFont val="Calibri"/>
        <family val="2"/>
        <scheme val="minor"/>
      </rPr>
      <t xml:space="preserve"> Scientifically and evidence-based instructional strategies, scaffolds, and differentiation to develop English Learners':
-letter knowledge
-grapho-phonemic knowledge
-decoding skills 
-morphological awareness</t>
    </r>
  </si>
  <si>
    <r>
      <rPr>
        <b/>
        <sz val="11"/>
        <color rgb="FF000000"/>
        <rFont val="Calibri"/>
        <family val="2"/>
        <scheme val="minor"/>
      </rPr>
      <t>Fluency Development:</t>
    </r>
    <r>
      <rPr>
        <sz val="11"/>
        <color rgb="FF000000"/>
        <rFont val="Calibri"/>
        <family val="2"/>
        <scheme val="minor"/>
      </rPr>
      <t xml:space="preserve"> Scientifically and evidence-based instructional strategies and techniques for teaching fluency to English Learners.</t>
    </r>
  </si>
  <si>
    <r>
      <rPr>
        <b/>
        <sz val="11"/>
        <color rgb="FF000000"/>
        <rFont val="Calibri"/>
        <family val="2"/>
        <scheme val="minor"/>
      </rPr>
      <t xml:space="preserve">Vocabulary Development: </t>
    </r>
    <r>
      <rPr>
        <sz val="11"/>
        <color rgb="FF000000"/>
        <rFont val="Calibri"/>
        <family val="2"/>
        <scheme val="minor"/>
      </rPr>
      <t>Principles of evidence-based instructional design to teach vocabulary to English Learners.</t>
    </r>
  </si>
  <si>
    <r>
      <rPr>
        <b/>
        <sz val="11"/>
        <color rgb="FF000000"/>
        <rFont val="Calibri"/>
        <family val="2"/>
        <scheme val="minor"/>
      </rPr>
      <t xml:space="preserve">Vocabulary Development: </t>
    </r>
    <r>
      <rPr>
        <sz val="11"/>
        <color rgb="FF000000"/>
        <rFont val="Calibri"/>
        <family val="2"/>
        <scheme val="minor"/>
      </rPr>
      <t>Scientifically and evidence-based strategies, scaffolds, and differentiation for teaching vocabulary skills to English Learners</t>
    </r>
  </si>
  <si>
    <r>
      <rPr>
        <b/>
        <sz val="11"/>
        <color rgb="FF000000"/>
        <rFont val="Calibri"/>
        <family val="2"/>
        <scheme val="minor"/>
      </rPr>
      <t>Text Comprehension Development:</t>
    </r>
    <r>
      <rPr>
        <sz val="11"/>
        <color rgb="FF000000"/>
        <rFont val="Calibri"/>
        <family val="2"/>
        <scheme val="minor"/>
      </rPr>
      <t xml:space="preserve"> Principles of evidence-based instructional practices to support with developing comprehension skills in English Learners.</t>
    </r>
  </si>
  <si>
    <r>
      <rPr>
        <b/>
        <sz val="11"/>
        <color rgb="FF000000"/>
        <rFont val="Calibri"/>
        <family val="2"/>
        <scheme val="minor"/>
      </rPr>
      <t>Text Comprehension Development:</t>
    </r>
    <r>
      <rPr>
        <sz val="11"/>
        <color rgb="FF000000"/>
        <rFont val="Calibri"/>
        <family val="2"/>
        <scheme val="minor"/>
      </rPr>
      <t xml:space="preserve"> Scientifically and evidence-based strategies, scaffolds, and differentiation for teaching reading comprehension skills to English Learners.</t>
    </r>
  </si>
  <si>
    <r>
      <rPr>
        <b/>
        <sz val="11"/>
        <color rgb="FF000000"/>
        <rFont val="Calibri"/>
        <family val="2"/>
        <scheme val="minor"/>
      </rPr>
      <t>Structure of Language:</t>
    </r>
    <r>
      <rPr>
        <sz val="11"/>
        <color rgb="FF000000"/>
        <rFont val="Calibri"/>
        <family val="2"/>
        <scheme val="minor"/>
      </rPr>
      <t xml:space="preserve"> Scientifically and evidence-based strategies, scaffolds and differentation for teaching syntax to English Learners.</t>
    </r>
  </si>
  <si>
    <r>
      <rPr>
        <b/>
        <sz val="11"/>
        <color rgb="FF000000"/>
        <rFont val="Calibri"/>
        <family val="2"/>
        <scheme val="minor"/>
      </rPr>
      <t>Structure of Language:</t>
    </r>
    <r>
      <rPr>
        <sz val="11"/>
        <color rgb="FF000000"/>
        <rFont val="Calibri"/>
        <family val="2"/>
        <scheme val="minor"/>
      </rPr>
      <t xml:space="preserve"> Scientifically and evidence-based instructional strategies, scaffolds, and differentiation for teaching discourse organization to English Learners.</t>
    </r>
  </si>
  <si>
    <r>
      <rPr>
        <b/>
        <sz val="11"/>
        <color rgb="FF000000"/>
        <rFont val="Calibri"/>
        <family val="2"/>
        <scheme val="minor"/>
      </rPr>
      <t xml:space="preserve">Spelling: </t>
    </r>
    <r>
      <rPr>
        <sz val="11"/>
        <color rgb="FF000000"/>
        <rFont val="Calibri"/>
        <family val="2"/>
        <scheme val="minor"/>
      </rPr>
      <t xml:space="preserve">Scientifically and evidence-based instructional strategies, scaffolds and differentiation for teaching spelling to English Learners. </t>
    </r>
  </si>
  <si>
    <r>
      <rPr>
        <b/>
        <sz val="11"/>
        <color rgb="FF000000"/>
        <rFont val="Calibri"/>
        <family val="2"/>
        <scheme val="minor"/>
      </rPr>
      <t xml:space="preserve">Written Expression: </t>
    </r>
    <r>
      <rPr>
        <sz val="11"/>
        <color rgb="FF000000"/>
        <rFont val="Calibri"/>
        <family val="2"/>
        <scheme val="minor"/>
      </rPr>
      <t>Scientifically and evidence-based strategies, scaffolds, and differentiation for supporting English Learners with developing written expression skills.</t>
    </r>
  </si>
  <si>
    <t>Minimum points needed to pass section R:  27/34</t>
  </si>
  <si>
    <t>Total  earned points for Section R:</t>
  </si>
  <si>
    <t>out of 34</t>
  </si>
  <si>
    <t>Usability</t>
  </si>
  <si>
    <r>
      <t xml:space="preserve">Section S: USABILITY
</t>
    </r>
    <r>
      <rPr>
        <b/>
        <i/>
        <sz val="11"/>
        <color rgb="FFFFFF00"/>
        <rFont val="Calibri"/>
        <family val="2"/>
        <scheme val="minor"/>
      </rPr>
      <t>This section will receive a score, but the score of this section will not be included in the final decision.</t>
    </r>
  </si>
  <si>
    <t>Delivery format has been provided (e.g. face-to-face, online only, online with a face to face component)</t>
  </si>
  <si>
    <t>Required components necessary to ensure effective results and improving outcomes has been clearly stated and described</t>
  </si>
  <si>
    <t>Pacing of professional development has been provided</t>
  </si>
  <si>
    <t>Clear explanation has been provided on how any direct learning provided will transfer to practice (see application, Appendix B)</t>
  </si>
  <si>
    <t>Total  earned points for 
Section S:</t>
  </si>
  <si>
    <t>Ratings Summary</t>
  </si>
  <si>
    <t>To move forward, a program must be marked as "Met" in all sections shaded gray as well as receive a score of 32 points or higher.</t>
  </si>
  <si>
    <t>Section</t>
  </si>
  <si>
    <t>Point Total</t>
  </si>
  <si>
    <t>Section J:  ADMINISTRATION AND INTERPRETATION OF ASSESSMENTS</t>
  </si>
  <si>
    <t>ouf of 16</t>
  </si>
  <si>
    <t>13 - 16 Points = Met
0 - 12 Points = Not Met</t>
  </si>
  <si>
    <t>Section  K: LITERACY DEVELOPMENT</t>
  </si>
  <si>
    <t>20 - 26 Points = Met
0 - 19 Points = Not Met</t>
  </si>
  <si>
    <t>Section L:  PHONOLOGY DEVELOPMENT</t>
  </si>
  <si>
    <t>14 - 18 Points = Met
0 - 13 Points = Not Met</t>
  </si>
  <si>
    <t>Section M: PHONICS AND WORD RECOGNITION DEVELOPMENT</t>
  </si>
  <si>
    <t>16 - 20 Points = Met
0 - 15 Points = Not Met</t>
  </si>
  <si>
    <t>Section N: FLUENCY DEVELOPMENT</t>
  </si>
  <si>
    <t>Section O: VOCABULARY DEVELOPMENT</t>
  </si>
  <si>
    <t>Section P: TEXT COMPREHENSION DEVELOPMENT</t>
  </si>
  <si>
    <t>12 - 16 Points = Met
0 - 11 Points = Not Met</t>
  </si>
  <si>
    <t xml:space="preserve">Section Q: STRUCTURE OF LANGUAGE </t>
  </si>
  <si>
    <t>10 - 14 Points= Met
0 - 9 Points = Not Met</t>
  </si>
  <si>
    <t>Section R: HANDWRITING, SPELLING, AND WRITTEN EXPRESSION</t>
  </si>
  <si>
    <t>16 - 20 Points= Met
0 - 15 Points = Not Met</t>
  </si>
  <si>
    <t>Section S: LITERACY INSTRUCTION FOR ENGLISH LEARNERS</t>
  </si>
  <si>
    <t>27 - 34 Points= Met
0 - 27 Points = Not Met</t>
  </si>
  <si>
    <t>Items below will receive a score but the score will not be included in final decision.</t>
  </si>
  <si>
    <r>
      <t xml:space="preserve">Section S: USABILITY
</t>
    </r>
    <r>
      <rPr>
        <b/>
        <i/>
        <sz val="10"/>
        <color rgb="FF000000"/>
        <rFont val="Calibri"/>
        <family val="2"/>
        <scheme val="minor"/>
      </rPr>
      <t>This section will receive a score, but the score of this section will not be included in the final decision.</t>
    </r>
  </si>
  <si>
    <t>ouf of 8</t>
  </si>
  <si>
    <t>Professional Development Program Final Summary</t>
  </si>
  <si>
    <t>Name of Vendor:</t>
  </si>
  <si>
    <t>Professional Development Title:</t>
  </si>
  <si>
    <t>Publication Year:</t>
  </si>
  <si>
    <t>Professional Development Topic(s):</t>
  </si>
  <si>
    <t>Target Audience(s):</t>
  </si>
  <si>
    <t>Delivery Format:</t>
  </si>
  <si>
    <t>Review Team:</t>
  </si>
  <si>
    <t>Review Summary</t>
  </si>
  <si>
    <t>Statute Requirements</t>
  </si>
  <si>
    <t>Phase 1</t>
  </si>
  <si>
    <t>Phase 2</t>
  </si>
  <si>
    <r>
      <t xml:space="preserve">Usability
</t>
    </r>
    <r>
      <rPr>
        <b/>
        <i/>
        <sz val="10"/>
        <color theme="1"/>
        <rFont val="Calibri"/>
        <family val="2"/>
        <scheme val="minor"/>
      </rPr>
      <t>This section will receive a score, but the score of this section will not be included in the final decision.</t>
    </r>
  </si>
  <si>
    <t>Evidence provided on scientifically and evidence-based instructional strategies, scaffolds, and differentiation; however, specific strategies for or explanation why these strategies are beneficial for English Learners not found.</t>
  </si>
  <si>
    <t>Please consider providing a definition of "leveled readers" or consider removing this language from future editions: "One approach is to construct book rooms within school buildings. Book rooms house multiple copies of books which have been leveled using a consistent leveling system. Teachers can check out fiction and nonfiction material to support learning objectives, but with tools at appropriate levels. [...] Leveled classroom libraries, school libraries, and book rooms are important in ensuring students have appropriate books to read."</t>
  </si>
  <si>
    <t xml:space="preserve">Principles of evidence-based instructional design to teach fluency provided; however, specific connections for English learners not found. </t>
  </si>
  <si>
    <t xml:space="preserve">Principles of evidence-based instructional design to teach vocabulary provided; however, specific connections for English learners not found. </t>
  </si>
  <si>
    <t xml:space="preserve">Scientifically and evidence-based strategies, scaffolds,  and differentiation for teaching vocabulary skills provided; however, specific connections for English learners not found. More information on why these scaffolds and differentiation are critical for EL students is needed.  </t>
  </si>
  <si>
    <t xml:space="preserve">Principles of evidence-based instructional design to teach comprehension provided; however, specific connections for English learners not found. </t>
  </si>
  <si>
    <t xml:space="preserve">Scientifically and evidence-based strategies, scaffolds,  and differentiation for teaching comprehension skills provided; however, specific connections for English learners not found. More information on why these scaffolds and differentiation are critical for EL students is needed.  </t>
  </si>
  <si>
    <t>Transitions are included however evidence of  additional cohesive devices was not found.</t>
  </si>
  <si>
    <t>Not Met</t>
  </si>
  <si>
    <t>Evidence not provided in this course.</t>
  </si>
  <si>
    <t>Includes a description of how demonstration of new learning is provided (e.g. modeling, videos, etc.).</t>
  </si>
  <si>
    <t>Section  J: LITERACY DEVELOPMENT|1 CCR 301-101, 4.02(5)
At a minimum, the vendor provides evidence that the product provides instruction in: 
*gray shaded criterion must be at least “partially met” in order to receive credit for this section.</t>
  </si>
  <si>
    <t>Section K:  PHONOLOGY DEVELOPMENT|1 CCR 301-101, 4.02(8) 
At a minimum, the vendor provides evidence that the product provides instruction in:
*gray shaded criterion must be at least “partially met” in order to receive credit for this section.</t>
  </si>
  <si>
    <t>Section L: PHONICS AND WORD RECOGNITION DEVELOPMENT|1 CCR 301-101, 4.02(9)
At a minimum, the vendor provides evidence that the product provides instruction in:
*gray shaded criterion must be at least "partially met” in order to receive credit for this section.</t>
  </si>
  <si>
    <t xml:space="preserve">Section N: VOCABULARY DEVELOPMENT|1 CCR 301-101, 4.02(11) 
At a minimum, the vendor provides evidence that the product provides instruction in:
*gray shaded criterion must be at least “partially met” in order to receive credit for this section.
</t>
  </si>
  <si>
    <t>Section O: TEXT COMPREHENSION DEVELOPMENT|1 CCR 301-101, 4.02(12) 
At a minimum, the vendor provides evidence that the product provides instruction in:
*gray shaded criterion must be at least “partially met” in order to receive credit for this section.</t>
  </si>
  <si>
    <t>Section P: STRUCTURE OF LANGUAGE - Additional|1 CCR 301-101, 4.02(6) 
At a minimum, the vendor provides evidence that the product provides instruction in:
*gray shaded criterion must be at least “partially met” in order to receive credit for this section.</t>
  </si>
  <si>
    <t xml:space="preserve">Section Q: HANDWRITING, SPELLING, and WRITTEN EXPRESSION|1 CCR 301-101, 4.02(13) 
At a minimum, the vendor provides evidence that the product provides instruction in:
*gray shaded criterion must be at least “partially met” in order to receive credit for this section.
</t>
  </si>
  <si>
    <t>Section M: FLUENCY DEVELOPMENT|1 CCR 301-101, 4.02(10) 
At a minimum, the vendor provides evidence that the product provides instruction in:
*gray shaded criterion must be at least “partially met” in order to receive credit for this section.</t>
  </si>
  <si>
    <t>Institute for Multi-Sensory Education, LLC</t>
  </si>
  <si>
    <t>IMSE 30
Hour Intermediate Course</t>
  </si>
  <si>
    <t>Original 1995
Updated Material 2020</t>
  </si>
  <si>
    <t>Literacy development, Structure of language, Phonics and word recognition, Fluency, Handwriting, Spelling &amp; Written Expression</t>
  </si>
  <si>
    <t>All</t>
  </si>
  <si>
    <t>Online, Face to Face</t>
  </si>
  <si>
    <t>Group D</t>
  </si>
  <si>
    <t>YES (required to move forward)</t>
  </si>
  <si>
    <t>Notes: Not Recommended in this topic area. Must meet score threshold.</t>
  </si>
  <si>
    <t>Notes:  Recommended in this topic area. Reviewers found evidence on scientifically and evidence-based instructional strategies, scaffolds, and differentiation; however specific strategies for English Learners or an explanation on why the strategies used for all students are beneficial for English Learners is needed.  It is unclear if this section was to be comprehensively addressed when submitted for the Content specific PD application.</t>
  </si>
  <si>
    <t xml:space="preserve">Notes: Recommended in this topic area. </t>
  </si>
  <si>
    <t xml:space="preserve">Notes: Recommended in this topic area. Reviewers found evidence on scientifically and evidence-based instructional strategies, scaffolds, and differentiation; however specific strategies for English Learners or an explanation on why the strategies used for all students are beneficial for English Learners is needed. </t>
  </si>
  <si>
    <t>Notes: Recommended in this topic area. Evidence provided on scientifically and evidence-based instructional strategies, scaffolds, and differentiation; however, specific strategies for or explanation why these strategies are beneficial for English Learners not found.</t>
  </si>
  <si>
    <t>Notes:  Recommended in this topic area. Evidence provided on scientifically and evidence-based instructional strategies, scaffolds, and differentiation; however, specific strategies for or explanation why these strategies are beneficial for English Learners not found.</t>
  </si>
  <si>
    <t xml:space="preserve">Notes: Not Recommended in this topic area. Must meet score threshold and score at least partially meeting in gray-shaded criterion. </t>
  </si>
  <si>
    <t>YES (required to move to Phase 2)</t>
  </si>
  <si>
    <t>Recommended in 8/10 topic areas submitted. Vendor may choose to improve/add to the course or provide additional evidence in order to meet the requirements for those indicators.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</si>
</sst>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4"/>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2"/>
      <color rgb="FF000000"/>
      <name val="Calibri"/>
      <family val="2"/>
      <scheme val="minor"/>
    </font>
    <font>
      <sz val="11"/>
      <color rgb="FFFF0000"/>
      <name val="Calibri"/>
      <family val="2"/>
      <scheme val="minor"/>
    </font>
    <font>
      <i/>
      <sz val="11"/>
      <color rgb="FF000000"/>
      <name val="Calibri"/>
      <family val="2"/>
      <scheme val="minor"/>
    </font>
    <font>
      <b/>
      <sz val="13.95"/>
      <color rgb="FF000000"/>
      <name val="Calibri"/>
      <family val="2"/>
      <scheme val="minor"/>
    </font>
    <font>
      <b/>
      <sz val="11"/>
      <color rgb="FFFFFFFF"/>
      <name val="Calibri"/>
      <family val="2"/>
      <scheme val="minor"/>
    </font>
    <font>
      <i/>
      <sz val="10"/>
      <color rgb="FFFFFFFF"/>
      <name val="Calibri"/>
      <family val="2"/>
      <scheme val="minor"/>
    </font>
    <font>
      <b/>
      <sz val="12"/>
      <color rgb="FF000000"/>
      <name val="Calibri"/>
      <family val="2"/>
      <scheme val="minor"/>
    </font>
    <font>
      <b/>
      <sz val="12"/>
      <color theme="1"/>
      <name val="Calibri"/>
      <family val="2"/>
      <scheme val="minor"/>
    </font>
    <font>
      <u/>
      <sz val="11"/>
      <color theme="1"/>
      <name val="Calibri"/>
      <family val="2"/>
      <scheme val="minor"/>
    </font>
    <font>
      <i/>
      <sz val="11"/>
      <color theme="1"/>
      <name val="Calibri"/>
      <family val="2"/>
      <scheme val="minor"/>
    </font>
    <font>
      <b/>
      <sz val="12"/>
      <color rgb="FFFFFFFF"/>
      <name val="Calibri"/>
      <family val="2"/>
      <scheme val="minor"/>
    </font>
    <font>
      <sz val="12"/>
      <color theme="1"/>
      <name val="Calibri"/>
      <family val="2"/>
      <scheme val="minor"/>
    </font>
    <font>
      <b/>
      <sz val="10"/>
      <color rgb="FF000000"/>
      <name val="Calibri"/>
      <family val="2"/>
      <scheme val="minor"/>
    </font>
    <font>
      <b/>
      <sz val="12"/>
      <color theme="0"/>
      <name val="Calibri"/>
      <family val="2"/>
      <scheme val="minor"/>
    </font>
    <font>
      <sz val="12"/>
      <color theme="0"/>
      <name val="Calibri"/>
      <family val="2"/>
      <scheme val="minor"/>
    </font>
    <font>
      <b/>
      <i/>
      <sz val="11"/>
      <color rgb="FFFFFF00"/>
      <name val="Calibri"/>
      <family val="2"/>
      <scheme val="minor"/>
    </font>
    <font>
      <b/>
      <sz val="12"/>
      <name val="Calibri"/>
      <family val="2"/>
      <scheme val="minor"/>
    </font>
    <font>
      <b/>
      <i/>
      <sz val="10"/>
      <color rgb="FF000000"/>
      <name val="Calibri"/>
      <family val="2"/>
      <scheme val="minor"/>
    </font>
    <font>
      <b/>
      <i/>
      <sz val="10"/>
      <color theme="1"/>
      <name val="Calibri"/>
      <family val="2"/>
      <scheme val="minor"/>
    </font>
    <font>
      <sz val="11"/>
      <name val="Calibri"/>
      <family val="2"/>
      <scheme val="minor"/>
    </font>
    <font>
      <sz val="12"/>
      <color rgb="FF000000"/>
      <name val="Calibri"/>
      <family val="2"/>
    </font>
    <font>
      <sz val="11"/>
      <color rgb="FF000000"/>
      <name val="Calibri"/>
      <family val="2"/>
    </font>
    <font>
      <b/>
      <sz val="11"/>
      <name val="Calibri"/>
      <family val="2"/>
      <scheme val="minor"/>
    </font>
  </fonts>
  <fills count="12">
    <fill>
      <patternFill patternType="none"/>
    </fill>
    <fill>
      <patternFill patternType="gray125"/>
    </fill>
    <fill>
      <patternFill patternType="solid">
        <fgColor rgb="FF1F497D"/>
        <bgColor indexed="64"/>
      </patternFill>
    </fill>
    <fill>
      <patternFill patternType="solid">
        <fgColor rgb="FFD9D9D9"/>
        <bgColor indexed="64"/>
      </patternFill>
    </fill>
    <fill>
      <patternFill patternType="solid">
        <fgColor rgb="FFCCCC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3F3F3"/>
        <bgColor indexed="64"/>
      </patternFill>
    </fill>
    <fill>
      <patternFill patternType="solid">
        <fgColor rgb="FFEFEFE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37">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rgb="FF000000"/>
      </top>
      <bottom style="medium">
        <color indexed="64"/>
      </bottom>
      <diagonal/>
    </border>
    <border>
      <left/>
      <right style="medium">
        <color rgb="FF000000"/>
      </right>
      <top style="medium">
        <color indexed="64"/>
      </top>
      <bottom style="medium">
        <color rgb="FF000000"/>
      </bottom>
      <diagonal/>
    </border>
    <border>
      <left/>
      <right/>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style="medium">
        <color rgb="FF000000"/>
      </left>
      <right/>
      <top/>
      <bottom style="thick">
        <color rgb="FF000000"/>
      </bottom>
      <diagonal/>
    </border>
    <border>
      <left style="thick">
        <color rgb="FF000000"/>
      </left>
      <right/>
      <top style="thick">
        <color rgb="FF000000"/>
      </top>
      <bottom/>
      <diagonal/>
    </border>
    <border>
      <left style="thick">
        <color rgb="FF000000"/>
      </left>
      <right/>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thick">
        <color rgb="FF000000"/>
      </right>
      <top/>
      <bottom style="thick">
        <color rgb="FF000000"/>
      </bottom>
      <diagonal/>
    </border>
    <border>
      <left style="medium">
        <color rgb="FF000000"/>
      </left>
      <right/>
      <top style="thick">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rgb="FF000000"/>
      </left>
      <right style="medium">
        <color indexed="64"/>
      </right>
      <top style="medium">
        <color indexed="64"/>
      </top>
      <bottom style="medium">
        <color rgb="FF000000"/>
      </bottom>
      <diagonal/>
    </border>
    <border>
      <left style="thick">
        <color rgb="FF000000"/>
      </left>
      <right style="thick">
        <color rgb="FF000000"/>
      </right>
      <top style="medium">
        <color indexed="64"/>
      </top>
      <bottom/>
      <diagonal/>
    </border>
  </borders>
  <cellStyleXfs count="1">
    <xf numFmtId="0" fontId="0" fillId="0" borderId="0"/>
  </cellStyleXfs>
  <cellXfs count="212">
    <xf numFmtId="0" fontId="0" fillId="0" borderId="0" xfId="0"/>
    <xf numFmtId="0" fontId="1"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16" fillId="0" borderId="0" xfId="0" applyFont="1"/>
    <xf numFmtId="0" fontId="0" fillId="0" borderId="0" xfId="0" applyAlignment="1">
      <alignment horizontal="left" vertical="top" wrapText="1"/>
    </xf>
    <xf numFmtId="0" fontId="2" fillId="0" borderId="0" xfId="0" applyFont="1" applyAlignment="1">
      <alignment vertical="top" wrapText="1"/>
    </xf>
    <xf numFmtId="0" fontId="0" fillId="5" borderId="0" xfId="0" applyFill="1" applyAlignment="1">
      <alignment horizontal="center" vertical="center"/>
    </xf>
    <xf numFmtId="0" fontId="0" fillId="5" borderId="0" xfId="0" applyFill="1"/>
    <xf numFmtId="0" fontId="6" fillId="0" borderId="0" xfId="0" applyFont="1" applyAlignment="1">
      <alignment wrapText="1"/>
    </xf>
    <xf numFmtId="0" fontId="9" fillId="2" borderId="6" xfId="0" applyFont="1" applyFill="1" applyBorder="1" applyAlignment="1">
      <alignment horizontal="center" vertical="center" wrapText="1"/>
    </xf>
    <xf numFmtId="0" fontId="9" fillId="2" borderId="3" xfId="0" applyFont="1" applyFill="1" applyBorder="1" applyAlignment="1">
      <alignment vertical="center" wrapText="1"/>
    </xf>
    <xf numFmtId="0" fontId="9" fillId="2" borderId="2" xfId="0" applyFont="1" applyFill="1" applyBorder="1" applyAlignment="1">
      <alignment vertical="center" wrapText="1"/>
    </xf>
    <xf numFmtId="0" fontId="2" fillId="0" borderId="6" xfId="0" applyFont="1" applyBorder="1" applyAlignment="1">
      <alignment horizontal="center" vertical="center" wrapText="1"/>
    </xf>
    <xf numFmtId="0" fontId="2" fillId="0" borderId="6" xfId="0" applyFont="1" applyBorder="1" applyAlignment="1">
      <alignment vertical="center" wrapText="1"/>
    </xf>
    <xf numFmtId="0" fontId="0" fillId="0" borderId="10" xfId="0" applyBorder="1" applyAlignment="1">
      <alignment horizontal="center" vertical="center"/>
    </xf>
    <xf numFmtId="0" fontId="0" fillId="0" borderId="6" xfId="0" applyBorder="1" applyAlignment="1">
      <alignment vertical="top" wrapText="1"/>
    </xf>
    <xf numFmtId="0" fontId="0" fillId="0" borderId="17" xfId="0" applyBorder="1" applyAlignment="1">
      <alignment vertical="top" wrapText="1"/>
    </xf>
    <xf numFmtId="0" fontId="4" fillId="0" borderId="17" xfId="0" applyFont="1" applyBorder="1" applyAlignment="1">
      <alignment vertical="center" wrapText="1"/>
    </xf>
    <xf numFmtId="0" fontId="17" fillId="0" borderId="17" xfId="0" applyFont="1" applyBorder="1" applyAlignment="1">
      <alignment horizontal="center" vertical="center" wrapText="1"/>
    </xf>
    <xf numFmtId="0" fontId="0" fillId="0" borderId="18" xfId="0" applyBorder="1" applyAlignment="1">
      <alignment vertical="top" wrapText="1"/>
    </xf>
    <xf numFmtId="0" fontId="11" fillId="0" borderId="18" xfId="0" applyFont="1" applyBorder="1" applyAlignment="1">
      <alignment vertical="center" wrapText="1"/>
    </xf>
    <xf numFmtId="0" fontId="4" fillId="0" borderId="18" xfId="0" applyFont="1" applyBorder="1" applyAlignment="1">
      <alignment vertical="center" wrapText="1"/>
    </xf>
    <xf numFmtId="0" fontId="2" fillId="0" borderId="6" xfId="0" applyFont="1" applyBorder="1" applyAlignment="1">
      <alignment horizontal="left" vertical="center" wrapText="1"/>
    </xf>
    <xf numFmtId="0" fontId="11" fillId="0" borderId="17" xfId="0" applyFont="1" applyBorder="1" applyAlignment="1">
      <alignment vertical="center" wrapText="1"/>
    </xf>
    <xf numFmtId="0" fontId="2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27" fillId="0" borderId="18" xfId="0" applyFont="1" applyBorder="1" applyAlignment="1">
      <alignment horizontal="center" vertical="center" wrapText="1"/>
    </xf>
    <xf numFmtId="0" fontId="1" fillId="0" borderId="0" xfId="0" applyFont="1"/>
    <xf numFmtId="0" fontId="12" fillId="0" borderId="10" xfId="0" applyFont="1" applyBorder="1" applyAlignment="1">
      <alignment horizontal="center" vertical="center"/>
    </xf>
    <xf numFmtId="0" fontId="0" fillId="0" borderId="10" xfId="0" applyBorder="1" applyAlignment="1">
      <alignment horizontal="center" vertical="center" wrapText="1"/>
    </xf>
    <xf numFmtId="0" fontId="12" fillId="0" borderId="29" xfId="0" applyFont="1" applyBorder="1" applyAlignment="1">
      <alignment horizontal="center" vertical="center"/>
    </xf>
    <xf numFmtId="0" fontId="18" fillId="2" borderId="28" xfId="0" applyFont="1" applyFill="1" applyBorder="1" applyAlignment="1">
      <alignment horizontal="center" vertical="center"/>
    </xf>
    <xf numFmtId="0" fontId="0" fillId="2" borderId="30" xfId="0" applyFill="1" applyBorder="1" applyAlignment="1">
      <alignment horizontal="center" vertical="center"/>
    </xf>
    <xf numFmtId="0" fontId="21" fillId="0" borderId="28" xfId="0" applyFont="1" applyBorder="1" applyAlignment="1">
      <alignment horizontal="center" vertical="center"/>
    </xf>
    <xf numFmtId="0" fontId="24" fillId="0" borderId="10" xfId="0" applyFont="1" applyBorder="1" applyAlignment="1">
      <alignment horizontal="center" vertical="center"/>
    </xf>
    <xf numFmtId="0" fontId="12" fillId="0" borderId="10" xfId="0" applyFont="1" applyBorder="1" applyAlignment="1">
      <alignment horizontal="center" vertical="center" wrapText="1"/>
    </xf>
    <xf numFmtId="0" fontId="12" fillId="0" borderId="28" xfId="0" applyFont="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xf>
    <xf numFmtId="0" fontId="1" fillId="0" borderId="0" xfId="0" applyFont="1" applyProtection="1"/>
    <xf numFmtId="0" fontId="0" fillId="0" borderId="0" xfId="0" applyProtection="1"/>
    <xf numFmtId="0" fontId="8" fillId="0" borderId="0" xfId="0" applyFont="1" applyAlignment="1" applyProtection="1">
      <alignment horizontal="left"/>
    </xf>
    <xf numFmtId="0" fontId="15" fillId="2" borderId="8" xfId="0" applyFont="1" applyFill="1" applyBorder="1" applyAlignment="1" applyProtection="1">
      <alignment vertical="center" wrapText="1"/>
    </xf>
    <xf numFmtId="0" fontId="0" fillId="2" borderId="29" xfId="0" applyFill="1" applyBorder="1" applyProtection="1"/>
    <xf numFmtId="0" fontId="9" fillId="2" borderId="8" xfId="0" applyFont="1" applyFill="1" applyBorder="1" applyAlignment="1" applyProtection="1">
      <alignment horizontal="center" vertical="center" wrapText="1"/>
    </xf>
    <xf numFmtId="0" fontId="9" fillId="2" borderId="9" xfId="0" applyFont="1" applyFill="1" applyBorder="1" applyAlignment="1" applyProtection="1">
      <alignment vertical="center" wrapText="1"/>
    </xf>
    <xf numFmtId="0" fontId="9" fillId="2" borderId="8" xfId="0" applyFont="1" applyFill="1" applyBorder="1" applyAlignment="1" applyProtection="1">
      <alignment vertical="center" wrapText="1"/>
    </xf>
    <xf numFmtId="0" fontId="0" fillId="0" borderId="8" xfId="0" applyBorder="1" applyProtection="1"/>
    <xf numFmtId="0" fontId="0" fillId="0" borderId="8" xfId="0" applyBorder="1" applyAlignment="1" applyProtection="1">
      <alignment horizontal="center" vertical="center"/>
    </xf>
    <xf numFmtId="0" fontId="0" fillId="0" borderId="9" xfId="0" applyBorder="1" applyProtection="1"/>
    <xf numFmtId="0" fontId="0" fillId="0" borderId="7" xfId="0" applyBorder="1" applyAlignment="1" applyProtection="1">
      <alignment horizontal="center"/>
    </xf>
    <xf numFmtId="0" fontId="0" fillId="0" borderId="9" xfId="0" applyBorder="1" applyAlignment="1" applyProtection="1">
      <alignment horizontal="right" vertical="center"/>
    </xf>
    <xf numFmtId="0" fontId="0" fillId="0" borderId="8" xfId="0" applyBorder="1" applyAlignment="1" applyProtection="1">
      <alignment horizontal="left" vertical="center"/>
    </xf>
    <xf numFmtId="0" fontId="0" fillId="0" borderId="8" xfId="0" applyBorder="1" applyAlignment="1" applyProtection="1">
      <alignment horizontal="right"/>
    </xf>
    <xf numFmtId="0" fontId="0" fillId="0" borderId="9" xfId="0" applyBorder="1" applyAlignment="1" applyProtection="1">
      <alignment horizontal="center" vertical="center"/>
    </xf>
    <xf numFmtId="0" fontId="16" fillId="0" borderId="7" xfId="0" applyFont="1" applyBorder="1" applyAlignment="1" applyProtection="1">
      <alignment horizontal="center"/>
    </xf>
    <xf numFmtId="0" fontId="12" fillId="0" borderId="8" xfId="0" applyFont="1" applyBorder="1" applyAlignment="1" applyProtection="1">
      <alignment horizontal="right"/>
    </xf>
    <xf numFmtId="0" fontId="12" fillId="0" borderId="9" xfId="0" applyFont="1" applyBorder="1" applyAlignment="1" applyProtection="1">
      <alignment horizontal="right" vertical="center"/>
    </xf>
    <xf numFmtId="0" fontId="12" fillId="0" borderId="8" xfId="0" applyFont="1" applyBorder="1" applyAlignment="1" applyProtection="1">
      <alignment horizontal="left" vertical="center"/>
    </xf>
    <xf numFmtId="0" fontId="16" fillId="0" borderId="9" xfId="0" applyFont="1" applyBorder="1" applyProtection="1"/>
    <xf numFmtId="0" fontId="18" fillId="2" borderId="10" xfId="0" applyFont="1" applyFill="1" applyBorder="1" applyAlignment="1" applyProtection="1">
      <alignment horizontal="center"/>
    </xf>
    <xf numFmtId="0" fontId="19" fillId="2" borderId="10" xfId="0" applyFont="1" applyFill="1" applyBorder="1" applyAlignment="1" applyProtection="1">
      <alignment horizontal="center"/>
    </xf>
    <xf numFmtId="0" fontId="4" fillId="0" borderId="10" xfId="0" applyFont="1" applyBorder="1" applyAlignment="1" applyProtection="1">
      <alignment horizontal="center" vertical="center" wrapText="1"/>
    </xf>
    <xf numFmtId="0" fontId="0" fillId="0" borderId="10" xfId="0" applyBorder="1" applyAlignment="1" applyProtection="1">
      <alignment horizontal="center" vertical="center"/>
    </xf>
    <xf numFmtId="0" fontId="2" fillId="0" borderId="10" xfId="0" applyFont="1" applyBorder="1" applyAlignment="1" applyProtection="1">
      <alignment horizontal="left" vertical="center" wrapText="1"/>
    </xf>
    <xf numFmtId="0" fontId="0" fillId="0" borderId="10" xfId="0" applyBorder="1" applyAlignment="1" applyProtection="1">
      <alignment horizontal="left" vertical="center" wrapText="1"/>
    </xf>
    <xf numFmtId="0" fontId="0" fillId="0" borderId="0" xfId="0" applyAlignment="1" applyProtection="1">
      <alignment horizontal="center"/>
    </xf>
    <xf numFmtId="0" fontId="9" fillId="2" borderId="2" xfId="0" applyFont="1" applyFill="1" applyBorder="1" applyAlignment="1" applyProtection="1">
      <alignment vertical="center" wrapText="1"/>
    </xf>
    <xf numFmtId="0" fontId="9" fillId="2" borderId="3" xfId="0" applyFont="1" applyFill="1" applyBorder="1" applyAlignment="1" applyProtection="1">
      <alignment vertical="center" wrapText="1"/>
    </xf>
    <xf numFmtId="0" fontId="9" fillId="2" borderId="6" xfId="0" applyFont="1" applyFill="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6" xfId="0" applyFont="1" applyBorder="1" applyAlignment="1" applyProtection="1">
      <alignment vertical="center" wrapText="1"/>
    </xf>
    <xf numFmtId="0" fontId="2" fillId="0" borderId="6" xfId="0" applyFont="1" applyBorder="1" applyAlignment="1" applyProtection="1">
      <alignment horizontal="left" vertical="center" wrapText="1" indent="1"/>
    </xf>
    <xf numFmtId="0" fontId="0" fillId="0" borderId="6" xfId="0" applyBorder="1" applyAlignment="1" applyProtection="1">
      <alignment vertical="top" wrapText="1"/>
    </xf>
    <xf numFmtId="0" fontId="0" fillId="0" borderId="22" xfId="0" applyBorder="1" applyAlignment="1" applyProtection="1">
      <alignment vertical="top" wrapText="1"/>
    </xf>
    <xf numFmtId="0" fontId="21" fillId="0" borderId="24" xfId="0" applyFont="1" applyBorder="1" applyAlignment="1" applyProtection="1">
      <alignment horizontal="left" vertical="center" wrapText="1"/>
    </xf>
    <xf numFmtId="0" fontId="4" fillId="0" borderId="24" xfId="0" applyFont="1" applyBorder="1" applyAlignment="1" applyProtection="1">
      <alignment vertical="center" wrapText="1"/>
    </xf>
    <xf numFmtId="0" fontId="4" fillId="0" borderId="27" xfId="0" applyFont="1" applyBorder="1" applyAlignment="1" applyProtection="1">
      <alignment horizontal="center" vertical="center" wrapText="1"/>
    </xf>
    <xf numFmtId="0" fontId="4" fillId="0" borderId="25" xfId="0" applyFont="1" applyBorder="1" applyAlignment="1" applyProtection="1">
      <alignment vertical="center" wrapText="1"/>
    </xf>
    <xf numFmtId="0" fontId="0" fillId="0" borderId="23" xfId="0" applyBorder="1" applyAlignment="1" applyProtection="1">
      <alignment vertical="top" wrapText="1"/>
    </xf>
    <xf numFmtId="0" fontId="7" fillId="0" borderId="16" xfId="0" applyFont="1" applyBorder="1" applyAlignment="1" applyProtection="1">
      <alignment vertical="center" wrapText="1"/>
    </xf>
    <xf numFmtId="0" fontId="17" fillId="0" borderId="16" xfId="0" applyFont="1" applyBorder="1" applyAlignment="1" applyProtection="1">
      <alignment horizontal="left" vertical="center" wrapText="1" indent="2"/>
    </xf>
    <xf numFmtId="0" fontId="4" fillId="0" borderId="19" xfId="0" applyFont="1" applyBorder="1" applyAlignment="1" applyProtection="1">
      <alignment horizontal="center" vertical="center" wrapText="1"/>
    </xf>
    <xf numFmtId="0" fontId="4" fillId="0" borderId="26" xfId="0" applyFont="1" applyBorder="1" applyAlignment="1" applyProtection="1">
      <alignment vertical="center" wrapText="1"/>
    </xf>
    <xf numFmtId="0" fontId="0" fillId="0" borderId="0" xfId="0" applyAlignment="1" applyProtection="1">
      <alignment horizontal="center" vertical="center"/>
    </xf>
    <xf numFmtId="0" fontId="0" fillId="0" borderId="0" xfId="0" applyAlignment="1" applyProtection="1">
      <alignment horizontal="left" vertical="center"/>
    </xf>
    <xf numFmtId="0" fontId="9" fillId="2" borderId="2" xfId="0" applyFont="1" applyFill="1" applyBorder="1" applyAlignment="1" applyProtection="1">
      <alignment vertical="center"/>
    </xf>
    <xf numFmtId="0" fontId="2" fillId="11" borderId="6" xfId="0" applyFont="1" applyFill="1" applyBorder="1" applyAlignment="1" applyProtection="1">
      <alignment vertical="center" wrapText="1"/>
    </xf>
    <xf numFmtId="0" fontId="0" fillId="0" borderId="1" xfId="0" applyBorder="1" applyAlignment="1" applyProtection="1">
      <alignment horizontal="center" vertical="center"/>
    </xf>
    <xf numFmtId="0" fontId="2" fillId="5" borderId="6" xfId="0" applyFont="1" applyFill="1" applyBorder="1" applyAlignment="1" applyProtection="1">
      <alignment vertical="center" wrapText="1"/>
    </xf>
    <xf numFmtId="0" fontId="0" fillId="0" borderId="15" xfId="0" applyBorder="1" applyAlignment="1" applyProtection="1">
      <alignment horizontal="center" vertical="center"/>
    </xf>
    <xf numFmtId="0" fontId="0" fillId="0" borderId="17" xfId="0" applyBorder="1" applyAlignment="1" applyProtection="1">
      <alignment vertical="top" wrapText="1"/>
    </xf>
    <xf numFmtId="0" fontId="4" fillId="0" borderId="17" xfId="0" applyFont="1" applyBorder="1" applyAlignment="1" applyProtection="1">
      <alignment vertical="center" wrapText="1"/>
    </xf>
    <xf numFmtId="0" fontId="17" fillId="0" borderId="17"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0" fillId="0" borderId="18" xfId="0" applyBorder="1" applyAlignment="1" applyProtection="1">
      <alignment vertical="top" wrapText="1"/>
    </xf>
    <xf numFmtId="0" fontId="11" fillId="0" borderId="18" xfId="0" applyFont="1" applyBorder="1" applyAlignment="1" applyProtection="1">
      <alignment vertical="center" wrapText="1"/>
    </xf>
    <xf numFmtId="0" fontId="4" fillId="0" borderId="18" xfId="0" applyFont="1" applyBorder="1" applyAlignment="1" applyProtection="1">
      <alignment horizontal="center" vertical="center" wrapText="1"/>
    </xf>
    <xf numFmtId="0" fontId="4" fillId="0" borderId="18" xfId="0" applyFont="1" applyBorder="1" applyAlignment="1" applyProtection="1">
      <alignment vertical="center" wrapText="1"/>
    </xf>
    <xf numFmtId="0" fontId="2" fillId="6" borderId="6" xfId="0" applyFont="1" applyFill="1" applyBorder="1" applyAlignment="1" applyProtection="1">
      <alignment vertical="center" wrapText="1"/>
    </xf>
    <xf numFmtId="0" fontId="2" fillId="6" borderId="6" xfId="0" applyFont="1" applyFill="1" applyBorder="1" applyAlignment="1" applyProtection="1">
      <alignment horizontal="center" vertical="center" wrapText="1"/>
    </xf>
    <xf numFmtId="0" fontId="0" fillId="6" borderId="6" xfId="0" applyFill="1" applyBorder="1" applyAlignment="1" applyProtection="1">
      <alignment vertical="top" wrapText="1"/>
    </xf>
    <xf numFmtId="0" fontId="2" fillId="5" borderId="6"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6" borderId="1" xfId="0" applyFont="1" applyFill="1" applyBorder="1" applyAlignment="1" applyProtection="1">
      <alignment horizontal="center" vertical="center" wrapText="1"/>
    </xf>
    <xf numFmtId="0" fontId="25" fillId="6" borderId="1" xfId="0" applyFont="1" applyFill="1" applyBorder="1" applyAlignment="1" applyProtection="1">
      <alignment vertical="top" wrapText="1"/>
    </xf>
    <xf numFmtId="0" fontId="0" fillId="6" borderId="1" xfId="0" applyFill="1" applyBorder="1" applyAlignment="1" applyProtection="1">
      <alignment vertical="top" wrapText="1"/>
    </xf>
    <xf numFmtId="0" fontId="25" fillId="6" borderId="1" xfId="0" applyFont="1" applyFill="1" applyBorder="1" applyAlignment="1" applyProtection="1">
      <alignment wrapText="1"/>
    </xf>
    <xf numFmtId="0" fontId="25" fillId="6" borderId="0" xfId="0" applyFont="1" applyFill="1" applyAlignment="1" applyProtection="1">
      <alignment wrapText="1"/>
    </xf>
    <xf numFmtId="0" fontId="11" fillId="0" borderId="17" xfId="0" applyFont="1" applyBorder="1" applyAlignment="1" applyProtection="1">
      <alignment vertical="center" wrapText="1"/>
    </xf>
    <xf numFmtId="0" fontId="27" fillId="0" borderId="17" xfId="0" applyFont="1" applyBorder="1" applyAlignment="1" applyProtection="1">
      <alignment horizontal="center" vertical="center" wrapText="1"/>
    </xf>
    <xf numFmtId="0" fontId="17" fillId="0" borderId="18" xfId="0" applyFont="1" applyBorder="1" applyAlignment="1" applyProtection="1">
      <alignment horizontal="center" vertical="center" wrapText="1"/>
    </xf>
    <xf numFmtId="0" fontId="27" fillId="0" borderId="18" xfId="0" applyFont="1" applyBorder="1" applyAlignment="1" applyProtection="1">
      <alignment horizontal="center" vertical="center" wrapText="1"/>
    </xf>
    <xf numFmtId="0" fontId="0" fillId="6" borderId="6" xfId="0" applyFill="1" applyBorder="1" applyAlignment="1" applyProtection="1">
      <alignment horizontal="center" vertical="center"/>
    </xf>
    <xf numFmtId="0" fontId="2" fillId="6" borderId="1" xfId="0" applyFont="1" applyFill="1" applyBorder="1" applyAlignment="1" applyProtection="1">
      <alignment vertical="center" wrapText="1"/>
    </xf>
    <xf numFmtId="0" fontId="0" fillId="6" borderId="1" xfId="0" applyFill="1" applyBorder="1" applyAlignment="1" applyProtection="1">
      <alignment horizontal="center" vertical="center"/>
    </xf>
    <xf numFmtId="0" fontId="4" fillId="7" borderId="31" xfId="0" applyFont="1" applyFill="1" applyBorder="1" applyAlignment="1" applyProtection="1">
      <alignment horizontal="left" vertical="center"/>
    </xf>
    <xf numFmtId="0" fontId="4" fillId="7" borderId="0" xfId="0" applyFont="1" applyFill="1" applyAlignment="1" applyProtection="1">
      <alignment vertical="center" wrapText="1"/>
    </xf>
    <xf numFmtId="0" fontId="4" fillId="7" borderId="0" xfId="0" applyFont="1" applyFill="1" applyAlignment="1" applyProtection="1">
      <alignment horizontal="center" vertical="center" wrapText="1"/>
    </xf>
    <xf numFmtId="0" fontId="4" fillId="7" borderId="32" xfId="0" applyFont="1" applyFill="1" applyBorder="1" applyAlignment="1" applyProtection="1">
      <alignment vertical="center" wrapText="1"/>
    </xf>
    <xf numFmtId="0" fontId="4" fillId="7" borderId="4" xfId="0" applyFont="1" applyFill="1" applyBorder="1" applyAlignment="1" applyProtection="1">
      <alignment vertical="center"/>
    </xf>
    <xf numFmtId="0" fontId="4" fillId="7" borderId="13" xfId="0" applyFont="1" applyFill="1" applyBorder="1" applyAlignment="1" applyProtection="1">
      <alignment vertical="center" wrapText="1"/>
    </xf>
    <xf numFmtId="0" fontId="4" fillId="7" borderId="13" xfId="0" applyFont="1" applyFill="1" applyBorder="1" applyAlignment="1" applyProtection="1">
      <alignment horizontal="center" vertical="center" wrapText="1"/>
    </xf>
    <xf numFmtId="0" fontId="4" fillId="7" borderId="5" xfId="0" applyFont="1" applyFill="1" applyBorder="1" applyAlignment="1" applyProtection="1">
      <alignment vertical="center" wrapText="1"/>
    </xf>
    <xf numFmtId="0" fontId="0" fillId="0" borderId="33" xfId="0" applyBorder="1" applyAlignment="1" applyProtection="1">
      <alignment vertical="top" wrapText="1"/>
    </xf>
    <xf numFmtId="0" fontId="0" fillId="0" borderId="17" xfId="0" applyBorder="1" applyAlignment="1" applyProtection="1">
      <alignment horizontal="center" vertical="top" wrapText="1"/>
    </xf>
    <xf numFmtId="0" fontId="2" fillId="5" borderId="6" xfId="0" applyFont="1" applyFill="1" applyBorder="1" applyAlignment="1" applyProtection="1">
      <alignment horizontal="center" vertical="center" wrapText="1"/>
    </xf>
    <xf numFmtId="0" fontId="0" fillId="5" borderId="6" xfId="0" applyFill="1" applyBorder="1" applyAlignment="1" applyProtection="1">
      <alignment vertical="top" wrapText="1"/>
    </xf>
    <xf numFmtId="0" fontId="2" fillId="6" borderId="1" xfId="0" applyFont="1" applyFill="1" applyBorder="1" applyAlignment="1" applyProtection="1">
      <alignment vertical="top" wrapText="1"/>
    </xf>
    <xf numFmtId="0" fontId="24" fillId="6" borderId="7" xfId="0" applyFont="1" applyFill="1" applyBorder="1" applyAlignment="1" applyProtection="1">
      <alignment vertical="top" wrapText="1"/>
    </xf>
    <xf numFmtId="0" fontId="4" fillId="8" borderId="2" xfId="0" applyFont="1" applyFill="1" applyBorder="1" applyAlignment="1" applyProtection="1">
      <alignment vertical="center"/>
    </xf>
    <xf numFmtId="0" fontId="4" fillId="8" borderId="14" xfId="0" applyFont="1" applyFill="1" applyBorder="1" applyAlignment="1" applyProtection="1">
      <alignment horizontal="left" vertical="center"/>
    </xf>
    <xf numFmtId="0" fontId="4" fillId="8" borderId="14" xfId="0" applyFont="1" applyFill="1" applyBorder="1" applyAlignment="1" applyProtection="1">
      <alignment horizontal="center" vertical="center"/>
    </xf>
    <xf numFmtId="0" fontId="4" fillId="8" borderId="14" xfId="0" applyFont="1" applyFill="1" applyBorder="1" applyAlignment="1" applyProtection="1">
      <alignment vertical="center"/>
    </xf>
    <xf numFmtId="0" fontId="26" fillId="10" borderId="3" xfId="0" quotePrefix="1" applyFont="1" applyFill="1" applyBorder="1" applyAlignment="1" applyProtection="1">
      <alignment wrapText="1"/>
    </xf>
    <xf numFmtId="0" fontId="4" fillId="8" borderId="4" xfId="0" applyFont="1" applyFill="1" applyBorder="1" applyAlignment="1" applyProtection="1">
      <alignment horizontal="left" vertical="center"/>
    </xf>
    <xf numFmtId="0" fontId="4" fillId="8" borderId="13" xfId="0" applyFont="1" applyFill="1" applyBorder="1" applyAlignment="1" applyProtection="1">
      <alignment horizontal="left" vertical="center"/>
    </xf>
    <xf numFmtId="0" fontId="4" fillId="8" borderId="13" xfId="0" applyFont="1" applyFill="1" applyBorder="1" applyAlignment="1" applyProtection="1">
      <alignment horizontal="center" vertical="center"/>
    </xf>
    <xf numFmtId="0" fontId="4" fillId="8" borderId="5" xfId="0" applyFont="1" applyFill="1" applyBorder="1" applyAlignment="1" applyProtection="1">
      <alignment horizontal="left" vertical="center"/>
    </xf>
    <xf numFmtId="0" fontId="6" fillId="0" borderId="6" xfId="0" applyFont="1" applyBorder="1" applyAlignment="1" applyProtection="1">
      <alignment vertical="top" wrapText="1"/>
    </xf>
    <xf numFmtId="0" fontId="27" fillId="0" borderId="18" xfId="0" applyFont="1" applyBorder="1" applyAlignment="1" applyProtection="1">
      <alignment horizontal="center" wrapText="1"/>
    </xf>
    <xf numFmtId="0" fontId="0" fillId="0" borderId="35" xfId="0" applyBorder="1" applyAlignment="1" applyProtection="1">
      <alignment vertical="top" wrapText="1"/>
    </xf>
    <xf numFmtId="0" fontId="4" fillId="0" borderId="36" xfId="0" applyFont="1" applyBorder="1" applyAlignment="1" applyProtection="1">
      <alignment vertical="center" wrapText="1"/>
    </xf>
    <xf numFmtId="0" fontId="9" fillId="2" borderId="14" xfId="0" applyFont="1" applyFill="1" applyBorder="1" applyAlignment="1" applyProtection="1">
      <alignment vertical="center" wrapText="1"/>
    </xf>
    <xf numFmtId="0" fontId="2" fillId="0" borderId="1" xfId="0" applyFont="1" applyBorder="1" applyAlignment="1" applyProtection="1">
      <alignment horizontal="center" vertical="center" wrapText="1"/>
    </xf>
    <xf numFmtId="0" fontId="2" fillId="0" borderId="3" xfId="0" applyFont="1" applyBorder="1" applyAlignment="1" applyProtection="1">
      <alignment vertical="center" wrapText="1"/>
    </xf>
    <xf numFmtId="0" fontId="24" fillId="6" borderId="10" xfId="0" applyFont="1" applyFill="1" applyBorder="1" applyAlignment="1" applyProtection="1">
      <alignment vertical="top" wrapText="1"/>
    </xf>
    <xf numFmtId="0" fontId="0" fillId="6" borderId="0" xfId="0" applyFill="1" applyAlignment="1" applyProtection="1">
      <alignment vertical="top" wrapText="1"/>
    </xf>
    <xf numFmtId="0" fontId="4" fillId="8" borderId="2" xfId="0" applyFont="1" applyFill="1" applyBorder="1" applyAlignment="1" applyProtection="1">
      <alignment horizontal="left" vertical="center"/>
    </xf>
    <xf numFmtId="0" fontId="4" fillId="8" borderId="3" xfId="0" applyFont="1" applyFill="1" applyBorder="1" applyAlignment="1" applyProtection="1">
      <alignment horizontal="left" vertical="center"/>
    </xf>
    <xf numFmtId="0" fontId="2" fillId="0" borderId="2" xfId="0" applyFont="1" applyBorder="1" applyAlignment="1" applyProtection="1">
      <alignment vertical="center" wrapText="1"/>
    </xf>
    <xf numFmtId="0" fontId="4" fillId="8" borderId="3" xfId="0" applyFont="1" applyFill="1" applyBorder="1" applyAlignment="1" applyProtection="1">
      <alignment vertical="center"/>
    </xf>
    <xf numFmtId="0" fontId="4" fillId="8" borderId="4" xfId="0" applyFont="1" applyFill="1" applyBorder="1" applyAlignment="1" applyProtection="1">
      <alignment vertical="center"/>
    </xf>
    <xf numFmtId="0" fontId="4" fillId="8" borderId="13" xfId="0" applyFont="1" applyFill="1" applyBorder="1" applyAlignment="1" applyProtection="1">
      <alignment vertical="center"/>
    </xf>
    <xf numFmtId="0" fontId="4" fillId="8" borderId="5" xfId="0" applyFont="1" applyFill="1" applyBorder="1" applyAlignment="1" applyProtection="1">
      <alignment vertical="center"/>
    </xf>
    <xf numFmtId="0" fontId="11" fillId="0" borderId="20" xfId="0" applyFont="1" applyBorder="1" applyAlignment="1" applyProtection="1">
      <alignment vertical="center" wrapText="1"/>
    </xf>
    <xf numFmtId="0" fontId="11" fillId="0" borderId="21" xfId="0" applyFont="1" applyBorder="1" applyAlignment="1" applyProtection="1">
      <alignment vertical="center" wrapText="1"/>
    </xf>
    <xf numFmtId="0" fontId="11" fillId="0" borderId="18" xfId="0" applyFont="1" applyBorder="1" applyAlignment="1" applyProtection="1">
      <alignment horizontal="center" vertical="center" wrapText="1"/>
    </xf>
    <xf numFmtId="0" fontId="2" fillId="6" borderId="6" xfId="0" applyFont="1" applyFill="1" applyBorder="1" applyAlignment="1" applyProtection="1">
      <alignment horizontal="left" vertical="top" wrapText="1"/>
    </xf>
    <xf numFmtId="0" fontId="24" fillId="6" borderId="1" xfId="0" applyFont="1" applyFill="1" applyBorder="1" applyAlignment="1" applyProtection="1">
      <alignment vertical="top" wrapText="1"/>
    </xf>
    <xf numFmtId="0" fontId="4" fillId="8" borderId="7" xfId="0" applyFont="1" applyFill="1" applyBorder="1" applyAlignment="1" applyProtection="1">
      <alignment vertical="center"/>
    </xf>
    <xf numFmtId="0" fontId="4" fillId="8" borderId="8" xfId="0" applyFont="1" applyFill="1" applyBorder="1" applyAlignment="1" applyProtection="1">
      <alignment vertical="center"/>
    </xf>
    <xf numFmtId="0" fontId="4" fillId="8" borderId="8" xfId="0" applyFont="1" applyFill="1" applyBorder="1" applyAlignment="1" applyProtection="1">
      <alignment horizontal="center" vertical="center"/>
    </xf>
    <xf numFmtId="0" fontId="4" fillId="8" borderId="9" xfId="0" applyFont="1" applyFill="1" applyBorder="1" applyAlignment="1" applyProtection="1">
      <alignment vertical="center"/>
    </xf>
    <xf numFmtId="0" fontId="2" fillId="6" borderId="2" xfId="0" applyFont="1" applyFill="1" applyBorder="1" applyAlignment="1" applyProtection="1">
      <alignment horizontal="center" vertical="center" wrapText="1"/>
    </xf>
    <xf numFmtId="0" fontId="4" fillId="8" borderId="7" xfId="0" applyFont="1" applyFill="1" applyBorder="1" applyAlignment="1" applyProtection="1">
      <alignment horizontal="left" vertical="center"/>
    </xf>
    <xf numFmtId="0" fontId="4" fillId="8" borderId="8" xfId="0" applyFont="1" applyFill="1" applyBorder="1" applyAlignment="1" applyProtection="1">
      <alignment horizontal="left" vertical="center"/>
    </xf>
    <xf numFmtId="0" fontId="4" fillId="8" borderId="9" xfId="0" applyFont="1" applyFill="1" applyBorder="1" applyAlignment="1" applyProtection="1">
      <alignment horizontal="left" vertical="center"/>
    </xf>
    <xf numFmtId="0" fontId="2" fillId="0" borderId="1" xfId="0" applyFont="1" applyBorder="1" applyAlignment="1" applyProtection="1">
      <alignment vertical="center" wrapText="1"/>
    </xf>
    <xf numFmtId="0" fontId="2" fillId="0" borderId="0" xfId="0" applyFont="1" applyAlignment="1" applyProtection="1">
      <alignment wrapText="1"/>
    </xf>
    <xf numFmtId="0" fontId="9" fillId="2" borderId="2" xfId="0" applyFont="1" applyFill="1" applyBorder="1" applyAlignment="1" applyProtection="1">
      <alignment horizontal="center" vertical="center"/>
    </xf>
    <xf numFmtId="0" fontId="2" fillId="3" borderId="6" xfId="0" applyFont="1" applyFill="1" applyBorder="1" applyAlignment="1" applyProtection="1">
      <alignment horizontal="center" vertical="center" wrapText="1"/>
    </xf>
    <xf numFmtId="0" fontId="5" fillId="3" borderId="6" xfId="0" applyFont="1" applyFill="1" applyBorder="1" applyAlignment="1" applyProtection="1">
      <alignment horizontal="left" vertical="center" wrapText="1" indent="1"/>
    </xf>
    <xf numFmtId="0" fontId="2" fillId="3" borderId="6" xfId="0" applyFont="1" applyFill="1" applyBorder="1" applyAlignment="1" applyProtection="1">
      <alignment horizontal="center" vertical="center"/>
    </xf>
    <xf numFmtId="0" fontId="0" fillId="3" borderId="6" xfId="0" applyFill="1" applyBorder="1" applyAlignment="1" applyProtection="1">
      <alignment vertical="top" wrapText="1"/>
    </xf>
    <xf numFmtId="0" fontId="5" fillId="3" borderId="6" xfId="0" applyFont="1" applyFill="1" applyBorder="1" applyAlignment="1" applyProtection="1">
      <alignment vertical="center"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8" xfId="0" applyFont="1" applyBorder="1" applyAlignment="1" applyProtection="1">
      <alignment horizontal="right" vertical="center"/>
    </xf>
    <xf numFmtId="0" fontId="4" fillId="0" borderId="8" xfId="0" applyFont="1" applyBorder="1" applyAlignment="1" applyProtection="1">
      <alignment horizontal="center" vertical="center" wrapText="1"/>
    </xf>
    <xf numFmtId="0" fontId="4" fillId="0" borderId="9" xfId="0" applyFont="1" applyBorder="1" applyAlignment="1" applyProtection="1">
      <alignment vertical="center" wrapText="1"/>
    </xf>
    <xf numFmtId="0" fontId="9" fillId="2" borderId="6" xfId="0" applyFont="1" applyFill="1" applyBorder="1" applyAlignment="1" applyProtection="1">
      <alignment horizontal="center" vertical="center"/>
    </xf>
    <xf numFmtId="0" fontId="2" fillId="3" borderId="6" xfId="0" applyFont="1" applyFill="1" applyBorder="1" applyAlignment="1" applyProtection="1">
      <alignment vertical="center" wrapText="1"/>
    </xf>
    <xf numFmtId="0" fontId="2" fillId="4" borderId="6" xfId="0" applyFont="1" applyFill="1" applyBorder="1" applyAlignment="1" applyProtection="1">
      <alignment horizontal="center" vertical="center" wrapText="1"/>
    </xf>
    <xf numFmtId="0" fontId="2" fillId="4" borderId="6" xfId="0" applyFont="1" applyFill="1" applyBorder="1" applyAlignment="1" applyProtection="1">
      <alignment vertical="center" wrapText="1"/>
    </xf>
    <xf numFmtId="0" fontId="2" fillId="0" borderId="2" xfId="0" applyFont="1" applyBorder="1" applyAlignment="1" applyProtection="1">
      <alignment horizontal="center" vertical="center" wrapText="1"/>
    </xf>
    <xf numFmtId="0" fontId="0" fillId="0" borderId="3" xfId="0" applyBorder="1" applyAlignment="1" applyProtection="1">
      <alignment vertical="top" wrapText="1"/>
    </xf>
    <xf numFmtId="0" fontId="2" fillId="5" borderId="2" xfId="0" applyFont="1" applyFill="1" applyBorder="1" applyAlignment="1" applyProtection="1">
      <alignment horizontal="center" vertical="center" wrapText="1"/>
    </xf>
    <xf numFmtId="0" fontId="0" fillId="5" borderId="3" xfId="0" applyFill="1" applyBorder="1" applyAlignment="1" applyProtection="1">
      <alignment vertical="top" wrapText="1"/>
    </xf>
    <xf numFmtId="0" fontId="0" fillId="6" borderId="10" xfId="0" applyFill="1" applyBorder="1" applyAlignment="1" applyProtection="1">
      <alignment horizontal="center" vertical="center"/>
    </xf>
    <xf numFmtId="0" fontId="0" fillId="6" borderId="11" xfId="0" applyFill="1" applyBorder="1" applyAlignment="1" applyProtection="1">
      <alignment vertical="top" wrapText="1"/>
    </xf>
    <xf numFmtId="0" fontId="4" fillId="0" borderId="13" xfId="0" applyFont="1" applyBorder="1" applyAlignment="1" applyProtection="1">
      <alignment horizontal="center" vertical="center" wrapText="1"/>
    </xf>
    <xf numFmtId="0" fontId="3" fillId="0" borderId="12" xfId="0" applyFont="1" applyBorder="1" applyAlignment="1" applyProtection="1">
      <alignment horizontal="left" vertical="center"/>
    </xf>
    <xf numFmtId="0" fontId="0" fillId="3" borderId="6" xfId="0" applyFill="1" applyBorder="1" applyAlignment="1" applyProtection="1">
      <alignment horizontal="left" vertical="top" wrapText="1"/>
    </xf>
    <xf numFmtId="0" fontId="0" fillId="4" borderId="6" xfId="0" applyFill="1" applyBorder="1" applyAlignment="1" applyProtection="1">
      <alignment vertical="top" wrapText="1"/>
    </xf>
    <xf numFmtId="0" fontId="9" fillId="2" borderId="6" xfId="0" applyFont="1" applyFill="1" applyBorder="1" applyAlignment="1" applyProtection="1">
      <alignment vertical="center" wrapText="1"/>
    </xf>
    <xf numFmtId="0" fontId="3" fillId="0" borderId="9" xfId="0" applyFont="1" applyBorder="1" applyAlignment="1" applyProtection="1">
      <alignment vertical="center"/>
    </xf>
    <xf numFmtId="0" fontId="9" fillId="2" borderId="7" xfId="0" applyFont="1" applyFill="1" applyBorder="1" applyAlignment="1" applyProtection="1">
      <alignment vertical="center" wrapText="1"/>
    </xf>
    <xf numFmtId="0" fontId="0" fillId="9" borderId="8" xfId="0" applyFill="1" applyBorder="1" applyProtection="1"/>
    <xf numFmtId="0" fontId="0" fillId="9" borderId="8" xfId="0" applyFill="1" applyBorder="1" applyAlignment="1" applyProtection="1">
      <alignment horizontal="center" vertical="center"/>
    </xf>
    <xf numFmtId="0" fontId="0" fillId="9" borderId="9" xfId="0" applyFill="1" applyBorder="1" applyProtection="1"/>
    <xf numFmtId="0" fontId="12" fillId="0" borderId="0" xfId="0" applyFont="1" applyAlignment="1" applyProtection="1">
      <alignment horizontal="left"/>
    </xf>
    <xf numFmtId="0" fontId="12" fillId="0" borderId="0" xfId="0" applyFont="1" applyProtection="1"/>
    <xf numFmtId="0" fontId="8" fillId="6" borderId="7" xfId="0" applyFont="1" applyFill="1" applyBorder="1" applyAlignment="1" applyProtection="1">
      <alignment vertical="center" wrapText="1"/>
    </xf>
    <xf numFmtId="0" fontId="8" fillId="6" borderId="8" xfId="0" applyFont="1" applyFill="1" applyBorder="1" applyAlignment="1" applyProtection="1">
      <alignment horizontal="right" vertical="center" wrapText="1"/>
    </xf>
    <xf numFmtId="0" fontId="11" fillId="6" borderId="9" xfId="0" applyFont="1" applyFill="1" applyBorder="1" applyAlignment="1" applyProtection="1">
      <alignment horizontal="right" vertical="center" wrapText="1"/>
    </xf>
    <xf numFmtId="0" fontId="11" fillId="6" borderId="7" xfId="0" applyFont="1" applyFill="1" applyBorder="1" applyAlignment="1" applyProtection="1">
      <alignment vertical="center"/>
    </xf>
    <xf numFmtId="0" fontId="0" fillId="6" borderId="9" xfId="0" applyFill="1" applyBorder="1" applyAlignment="1" applyProtection="1">
      <alignment horizontal="left" vertical="top" wrapText="1"/>
    </xf>
  </cellXfs>
  <cellStyles count="1">
    <cellStyle name="Normal" xfId="0" builtinId="0"/>
  </cellStyles>
  <dxfs count="0"/>
  <tableStyles count="0" defaultTableStyle="TableStyleMedium2" defaultPivotStyle="PivotStyleLight16"/>
  <colors>
    <mruColors>
      <color rgb="FFFF99F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152400</xdr:rowOff>
    </xdr:from>
    <xdr:to>
      <xdr:col>0</xdr:col>
      <xdr:colOff>2308032</xdr:colOff>
      <xdr:row>2</xdr:row>
      <xdr:rowOff>28574</xdr:rowOff>
    </xdr:to>
    <xdr:pic>
      <xdr:nvPicPr>
        <xdr:cNvPr id="2" name="Picture 1" descr="Colorado Department of Education logo.">
          <a:extLst>
            <a:ext uri="{FF2B5EF4-FFF2-40B4-BE49-F238E27FC236}">
              <a16:creationId xmlns:a16="http://schemas.microsoft.com/office/drawing/2014/main" id="{EEE5E160-9616-4095-8C08-05176E355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52400"/>
          <a:ext cx="2257232"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82BAC-5283-46B6-B175-7E2D78AE5A85}">
  <sheetPr codeName="Sheet1"/>
  <dimension ref="A1:A21"/>
  <sheetViews>
    <sheetView showRowColHeaders="0" showRuler="0" topLeftCell="A22" zoomScaleNormal="100" workbookViewId="0">
      <selection activeCell="A7" sqref="A7"/>
    </sheetView>
  </sheetViews>
  <sheetFormatPr defaultRowHeight="14.5" x14ac:dyDescent="0.35"/>
  <cols>
    <col min="1" max="1" width="120.54296875" customWidth="1"/>
  </cols>
  <sheetData>
    <row r="1" spans="1:1" ht="18.5" x14ac:dyDescent="0.45">
      <c r="A1" s="1" t="s">
        <v>0</v>
      </c>
    </row>
    <row r="2" spans="1:1" ht="18.5" x14ac:dyDescent="0.45">
      <c r="A2" s="1" t="s">
        <v>1</v>
      </c>
    </row>
    <row r="3" spans="1:1" ht="18.5" x14ac:dyDescent="0.45">
      <c r="A3" s="1" t="s">
        <v>2</v>
      </c>
    </row>
    <row r="4" spans="1:1" ht="18.5" x14ac:dyDescent="0.45">
      <c r="A4" s="1" t="s">
        <v>3</v>
      </c>
    </row>
    <row r="5" spans="1:1" ht="18.5" x14ac:dyDescent="0.45">
      <c r="A5" s="1" t="s">
        <v>4</v>
      </c>
    </row>
    <row r="6" spans="1:1" ht="18.5" x14ac:dyDescent="0.45">
      <c r="A6" s="1"/>
    </row>
    <row r="7" spans="1:1" ht="190" customHeight="1" x14ac:dyDescent="0.35">
      <c r="A7" s="8" t="s">
        <v>5</v>
      </c>
    </row>
    <row r="9" spans="1:1" ht="240" customHeight="1" x14ac:dyDescent="0.35">
      <c r="A9" s="9" t="s">
        <v>6</v>
      </c>
    </row>
    <row r="10" spans="1:1" ht="285" customHeight="1" x14ac:dyDescent="0.35">
      <c r="A10" s="2" t="s">
        <v>7</v>
      </c>
    </row>
    <row r="11" spans="1:1" x14ac:dyDescent="0.35">
      <c r="A11" s="2"/>
    </row>
    <row r="12" spans="1:1" x14ac:dyDescent="0.35">
      <c r="A12" s="3"/>
    </row>
    <row r="13" spans="1:1" x14ac:dyDescent="0.35">
      <c r="A13" s="2"/>
    </row>
    <row r="14" spans="1:1" x14ac:dyDescent="0.35">
      <c r="A14" s="2"/>
    </row>
    <row r="15" spans="1:1" x14ac:dyDescent="0.35">
      <c r="A15" s="4"/>
    </row>
    <row r="16" spans="1:1" x14ac:dyDescent="0.35">
      <c r="A16" s="4"/>
    </row>
    <row r="17" spans="1:1" x14ac:dyDescent="0.35">
      <c r="A17" s="4"/>
    </row>
    <row r="18" spans="1:1" x14ac:dyDescent="0.35">
      <c r="A18" s="4"/>
    </row>
    <row r="19" spans="1:1" x14ac:dyDescent="0.35">
      <c r="A19" s="4"/>
    </row>
    <row r="20" spans="1:1" x14ac:dyDescent="0.35">
      <c r="A20" s="4"/>
    </row>
    <row r="21" spans="1:1" x14ac:dyDescent="0.35">
      <c r="A21" s="4"/>
    </row>
  </sheetData>
  <sheetProtection algorithmName="SHA-512" hashValue="3Z2U/58OK990Pkd090DMDpFc1D3U6SOybWoSIW1ZeNeLSxiQD0JI48DY1y3HqGzfA8O3P8a3fbZPY3mXHGCX8A==" saltValue="27enVehKpUwszwvqvEfpGQ==" spinCount="100000" sheet="1" objects="1" scenarios="1" formatCells="0" formatColumns="0" formatRows="0"/>
  <pageMargins left="0.25" right="0.25" top="0.75" bottom="0.75" header="0.3" footer="0.3"/>
  <pageSetup orientation="portrait" horizontalDpi="4294967293" verticalDpi="4294967293" r:id="rId1"/>
  <headerFooter>
    <oddHeader xml:space="preserve">&amp;RPreschool Through Third Grade Office
P-3 Literacy Team (READ Act)
201 East Colfax Avenue
</oddHeader>
    <oddFooter>&amp;LApril 2021&amp;CProfessional Development Review&amp;RIntroduction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68A3-98FC-4896-AE8D-C9090F636653}">
  <sheetPr codeName="Sheet2"/>
  <dimension ref="A1:E7"/>
  <sheetViews>
    <sheetView showRowColHeaders="0" showRuler="0" zoomScaleNormal="100" workbookViewId="0">
      <selection activeCell="B18" sqref="B18"/>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45" t="s">
        <v>8</v>
      </c>
      <c r="B1" s="44"/>
      <c r="C1" s="88"/>
      <c r="D1" s="88"/>
      <c r="E1" s="44"/>
    </row>
    <row r="2" spans="1:5" ht="18.5" x14ac:dyDescent="0.45">
      <c r="A2" s="45"/>
      <c r="B2" s="44"/>
      <c r="C2" s="88"/>
      <c r="D2" s="88"/>
      <c r="E2" s="44"/>
    </row>
    <row r="3" spans="1:5" ht="16" thickBot="1" x14ac:dyDescent="0.4">
      <c r="A3" s="205" t="s">
        <v>9</v>
      </c>
      <c r="B3" s="206"/>
      <c r="C3" s="88"/>
      <c r="D3" s="88"/>
      <c r="E3" s="44"/>
    </row>
    <row r="4" spans="1:5" ht="41" thickBot="1" x14ac:dyDescent="0.4">
      <c r="A4" s="201" t="s">
        <v>10</v>
      </c>
      <c r="B4" s="49" t="s">
        <v>11</v>
      </c>
      <c r="C4" s="73" t="s">
        <v>12</v>
      </c>
      <c r="D4" s="73" t="s">
        <v>13</v>
      </c>
      <c r="E4" s="73" t="s">
        <v>14</v>
      </c>
    </row>
    <row r="5" spans="1:5" ht="128.25" customHeight="1" x14ac:dyDescent="0.35">
      <c r="A5" s="175">
        <v>1</v>
      </c>
      <c r="B5" s="179" t="s">
        <v>15</v>
      </c>
      <c r="C5" s="175" t="s">
        <v>16</v>
      </c>
      <c r="D5" s="175">
        <f>IF(C5="Met", 2, 0)</f>
        <v>2</v>
      </c>
      <c r="E5" s="178"/>
    </row>
    <row r="6" spans="1:5" ht="82.5" customHeight="1" x14ac:dyDescent="0.35">
      <c r="A6" s="175">
        <v>2</v>
      </c>
      <c r="B6" s="179" t="s">
        <v>17</v>
      </c>
      <c r="C6" s="175" t="s">
        <v>16</v>
      </c>
      <c r="D6" s="175">
        <f>IF(C6="Met", 2, 0)</f>
        <v>2</v>
      </c>
      <c r="E6" s="178"/>
    </row>
    <row r="7" spans="1:5" ht="20.149999999999999" customHeight="1" thickBot="1" x14ac:dyDescent="0.4">
      <c r="A7" s="207"/>
      <c r="B7" s="208"/>
      <c r="C7" s="209" t="s">
        <v>18</v>
      </c>
      <c r="D7" s="210" t="s">
        <v>19</v>
      </c>
      <c r="E7" s="211"/>
    </row>
  </sheetData>
  <sheetProtection algorithmName="SHA-512" hashValue="YrD59uaBq04mSRA5K7/VkMAfWmpx9niiAtXxPL3SyBvWma7VTl8dfJhtbWxl7/kkVz20C2F25tr9/uMwUjilFg==" saltValue="z9n3Pu8J3i6/UArII+Wylw==" spinCount="100000" sheet="1" formatCells="0" formatColumns="0" formatRows="0"/>
  <dataValidations count="2">
    <dataValidation type="list" allowBlank="1" showInputMessage="1" showErrorMessage="1" sqref="D7" xr:uid="{A7A2F578-6D91-4CE4-9EB7-DFB744D5DDA6}">
      <formula1>"All marked Met (Score Phase 1), 1 or more marked Not met (Stop Review)"</formula1>
    </dataValidation>
    <dataValidation type="list" allowBlank="1" showInputMessage="1" showErrorMessage="1" sqref="C5:C6" xr:uid="{CED6226A-4668-42A2-953A-258F1A22F49B}">
      <formula1>"Met,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00AC-F6D4-47F2-B4A2-F85929DD4028}">
  <sheetPr codeName="Sheet3"/>
  <dimension ref="A1:E44"/>
  <sheetViews>
    <sheetView showRowColHeaders="0" showRuler="0" zoomScaleNormal="100" workbookViewId="0">
      <selection activeCell="B7" sqref="B7"/>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45" t="s">
        <v>20</v>
      </c>
      <c r="B1" s="44"/>
      <c r="C1" s="88"/>
      <c r="D1" s="88"/>
      <c r="E1" s="44"/>
    </row>
    <row r="2" spans="1:5" ht="15" thickBot="1" x14ac:dyDescent="0.4">
      <c r="A2" s="70"/>
      <c r="B2" s="44"/>
      <c r="C2" s="88"/>
      <c r="D2" s="88"/>
      <c r="E2" s="44"/>
    </row>
    <row r="3" spans="1:5" ht="63" customHeight="1" thickBot="1" x14ac:dyDescent="0.4">
      <c r="A3" s="174"/>
      <c r="B3" s="72" t="s">
        <v>21</v>
      </c>
      <c r="C3" s="73" t="s">
        <v>12</v>
      </c>
      <c r="D3" s="73" t="s">
        <v>13</v>
      </c>
      <c r="E3" s="73" t="s">
        <v>14</v>
      </c>
    </row>
    <row r="4" spans="1:5" ht="200.15" customHeight="1" thickBot="1" x14ac:dyDescent="0.4">
      <c r="A4" s="175">
        <v>1</v>
      </c>
      <c r="B4" s="176" t="s">
        <v>22</v>
      </c>
      <c r="C4" s="177" t="s">
        <v>16</v>
      </c>
      <c r="D4" s="177">
        <f>IF(C4="Met", 2, 0)</f>
        <v>2</v>
      </c>
      <c r="E4" s="178"/>
    </row>
    <row r="5" spans="1:5" ht="60" customHeight="1" thickBot="1" x14ac:dyDescent="0.4">
      <c r="A5" s="175">
        <v>2</v>
      </c>
      <c r="B5" s="179" t="s">
        <v>23</v>
      </c>
      <c r="C5" s="175" t="s">
        <v>16</v>
      </c>
      <c r="D5" s="177">
        <f t="shared" ref="D5:D7" si="0">IF(C5="Met", 2, 0)</f>
        <v>2</v>
      </c>
      <c r="E5" s="178"/>
    </row>
    <row r="6" spans="1:5" ht="60" customHeight="1" thickBot="1" x14ac:dyDescent="0.4">
      <c r="A6" s="175">
        <v>3</v>
      </c>
      <c r="B6" s="179" t="s">
        <v>24</v>
      </c>
      <c r="C6" s="175" t="s">
        <v>16</v>
      </c>
      <c r="D6" s="177">
        <f t="shared" si="0"/>
        <v>2</v>
      </c>
      <c r="E6" s="178"/>
    </row>
    <row r="7" spans="1:5" ht="99.75" customHeight="1" x14ac:dyDescent="0.35">
      <c r="A7" s="175">
        <v>4</v>
      </c>
      <c r="B7" s="109" t="s">
        <v>25</v>
      </c>
      <c r="C7" s="175" t="s">
        <v>16</v>
      </c>
      <c r="D7" s="177">
        <f t="shared" si="0"/>
        <v>2</v>
      </c>
      <c r="E7" s="178"/>
    </row>
    <row r="8" spans="1:5" ht="30" customHeight="1" thickBot="1" x14ac:dyDescent="0.4">
      <c r="A8" s="180"/>
      <c r="B8" s="181"/>
      <c r="C8" s="182" t="s">
        <v>26</v>
      </c>
      <c r="D8" s="183">
        <f>SUM(D4:D7)</f>
        <v>8</v>
      </c>
      <c r="E8" s="184" t="s">
        <v>27</v>
      </c>
    </row>
    <row r="9" spans="1:5" ht="15" thickBot="1" x14ac:dyDescent="0.4">
      <c r="A9" s="70"/>
      <c r="B9" s="44"/>
      <c r="C9" s="88"/>
      <c r="D9" s="88"/>
      <c r="E9" s="44"/>
    </row>
    <row r="10" spans="1:5" ht="50.15" customHeight="1" thickBot="1" x14ac:dyDescent="0.4">
      <c r="A10" s="71"/>
      <c r="B10" s="72" t="s">
        <v>28</v>
      </c>
      <c r="C10" s="73" t="s">
        <v>12</v>
      </c>
      <c r="D10" s="73" t="s">
        <v>13</v>
      </c>
      <c r="E10" s="185" t="s">
        <v>14</v>
      </c>
    </row>
    <row r="11" spans="1:5" ht="50.15" customHeight="1" thickBot="1" x14ac:dyDescent="0.4">
      <c r="A11" s="175">
        <v>1</v>
      </c>
      <c r="B11" s="186" t="s">
        <v>29</v>
      </c>
      <c r="C11" s="175" t="s">
        <v>16</v>
      </c>
      <c r="D11" s="175">
        <f>IF(C11="Met", 2, 0)</f>
        <v>2</v>
      </c>
      <c r="E11" s="178"/>
    </row>
    <row r="12" spans="1:5" ht="50.15" customHeight="1" thickBot="1" x14ac:dyDescent="0.4">
      <c r="A12" s="175">
        <v>2</v>
      </c>
      <c r="B12" s="186" t="s">
        <v>30</v>
      </c>
      <c r="C12" s="175" t="s">
        <v>16</v>
      </c>
      <c r="D12" s="175">
        <f t="shared" ref="D12:D13" si="1">IF(C12="Met", 2, 0)</f>
        <v>2</v>
      </c>
      <c r="E12" s="178"/>
    </row>
    <row r="13" spans="1:5" ht="50.15" customHeight="1" thickBot="1" x14ac:dyDescent="0.4">
      <c r="A13" s="187">
        <v>3</v>
      </c>
      <c r="B13" s="188" t="s">
        <v>31</v>
      </c>
      <c r="C13" s="175" t="s">
        <v>16</v>
      </c>
      <c r="D13" s="175">
        <f t="shared" si="1"/>
        <v>2</v>
      </c>
      <c r="E13" s="178"/>
    </row>
    <row r="14" spans="1:5" ht="50.15" customHeight="1" thickBot="1" x14ac:dyDescent="0.4">
      <c r="A14" s="74">
        <v>4</v>
      </c>
      <c r="B14" s="75" t="s">
        <v>271</v>
      </c>
      <c r="C14" s="189" t="s">
        <v>32</v>
      </c>
      <c r="D14" s="67">
        <f>IF(C14="Fully met", 2, IF(C14="Partially met",1, 0))</f>
        <v>2</v>
      </c>
      <c r="E14" s="190"/>
    </row>
    <row r="15" spans="1:5" ht="50.15" customHeight="1" thickBot="1" x14ac:dyDescent="0.4">
      <c r="A15" s="74">
        <v>5</v>
      </c>
      <c r="B15" s="93" t="s">
        <v>33</v>
      </c>
      <c r="C15" s="191" t="s">
        <v>32</v>
      </c>
      <c r="D15" s="67">
        <f t="shared" ref="D15:D17" si="2">IF(C15="Fully met", 2, IF(C15="Partially met",1, 0))</f>
        <v>2</v>
      </c>
      <c r="E15" s="192"/>
    </row>
    <row r="16" spans="1:5" ht="100" customHeight="1" thickBot="1" x14ac:dyDescent="0.4">
      <c r="A16" s="74">
        <v>6</v>
      </c>
      <c r="B16" s="93" t="s">
        <v>34</v>
      </c>
      <c r="C16" s="191" t="s">
        <v>32</v>
      </c>
      <c r="D16" s="67">
        <f t="shared" si="2"/>
        <v>2</v>
      </c>
      <c r="E16" s="192"/>
    </row>
    <row r="17" spans="1:5" ht="50.15" customHeight="1" thickBot="1" x14ac:dyDescent="0.4">
      <c r="A17" s="104">
        <v>7</v>
      </c>
      <c r="B17" s="103" t="s">
        <v>35</v>
      </c>
      <c r="C17" s="168" t="s">
        <v>32</v>
      </c>
      <c r="D17" s="193">
        <f t="shared" si="2"/>
        <v>2</v>
      </c>
      <c r="E17" s="194"/>
    </row>
    <row r="18" spans="1:5" ht="30" customHeight="1" thickBot="1" x14ac:dyDescent="0.4">
      <c r="A18" s="180"/>
      <c r="B18" s="181"/>
      <c r="C18" s="182" t="s">
        <v>36</v>
      </c>
      <c r="D18" s="195">
        <f>SUM(D11:D17)</f>
        <v>14</v>
      </c>
      <c r="E18" s="196" t="s">
        <v>37</v>
      </c>
    </row>
    <row r="19" spans="1:5" ht="15" thickBot="1" x14ac:dyDescent="0.4">
      <c r="A19" s="70"/>
      <c r="B19" s="44"/>
      <c r="C19" s="88"/>
      <c r="D19" s="88"/>
      <c r="E19" s="44"/>
    </row>
    <row r="20" spans="1:5" ht="50.15" customHeight="1" thickBot="1" x14ac:dyDescent="0.4">
      <c r="A20" s="71"/>
      <c r="B20" s="72" t="s">
        <v>38</v>
      </c>
      <c r="C20" s="73" t="s">
        <v>12</v>
      </c>
      <c r="D20" s="73" t="s">
        <v>13</v>
      </c>
      <c r="E20" s="73" t="s">
        <v>14</v>
      </c>
    </row>
    <row r="21" spans="1:5" ht="113.25" customHeight="1" x14ac:dyDescent="0.35">
      <c r="A21" s="175">
        <v>1</v>
      </c>
      <c r="B21" s="179" t="s">
        <v>15</v>
      </c>
      <c r="C21" s="175" t="str">
        <f>'Statute Requirements'!C5</f>
        <v>Met</v>
      </c>
      <c r="D21" s="175">
        <f>'Statute Requirements'!D5</f>
        <v>2</v>
      </c>
      <c r="E21" s="197">
        <f>'Statute Requirements'!E5</f>
        <v>0</v>
      </c>
    </row>
    <row r="22" spans="1:5" ht="119.25" customHeight="1" x14ac:dyDescent="0.35">
      <c r="A22" s="175">
        <v>2</v>
      </c>
      <c r="B22" s="179" t="s">
        <v>17</v>
      </c>
      <c r="C22" s="175" t="str">
        <f>'Statute Requirements'!C6</f>
        <v>Met</v>
      </c>
      <c r="D22" s="175">
        <f>'Statute Requirements'!D6</f>
        <v>2</v>
      </c>
      <c r="E22" s="197">
        <f>'Statute Requirements'!E6</f>
        <v>0</v>
      </c>
    </row>
    <row r="23" spans="1:5" ht="30" customHeight="1" thickBot="1" x14ac:dyDescent="0.4">
      <c r="A23" s="180"/>
      <c r="B23" s="181"/>
      <c r="C23" s="182" t="s">
        <v>39</v>
      </c>
      <c r="D23" s="183">
        <f>SUM(D21:D22)</f>
        <v>4</v>
      </c>
      <c r="E23" s="184" t="s">
        <v>40</v>
      </c>
    </row>
    <row r="24" spans="1:5" ht="15" thickBot="1" x14ac:dyDescent="0.4">
      <c r="A24" s="70"/>
      <c r="B24" s="44"/>
      <c r="C24" s="88"/>
      <c r="D24" s="88"/>
      <c r="E24" s="44"/>
    </row>
    <row r="25" spans="1:5" ht="70" customHeight="1" thickBot="1" x14ac:dyDescent="0.4">
      <c r="A25" s="71"/>
      <c r="B25" s="72" t="s">
        <v>41</v>
      </c>
      <c r="C25" s="73" t="s">
        <v>12</v>
      </c>
      <c r="D25" s="73" t="s">
        <v>13</v>
      </c>
      <c r="E25" s="73" t="s">
        <v>14</v>
      </c>
    </row>
    <row r="26" spans="1:5" ht="50.15" customHeight="1" thickBot="1" x14ac:dyDescent="0.4">
      <c r="A26" s="187">
        <v>1</v>
      </c>
      <c r="B26" s="188" t="s">
        <v>42</v>
      </c>
      <c r="C26" s="187" t="s">
        <v>16</v>
      </c>
      <c r="D26" s="187">
        <f>IF(C26="Met", 2, 0)</f>
        <v>2</v>
      </c>
      <c r="E26" s="198"/>
    </row>
    <row r="27" spans="1:5" ht="70" customHeight="1" thickBot="1" x14ac:dyDescent="0.4">
      <c r="A27" s="74">
        <v>2</v>
      </c>
      <c r="B27" s="75" t="s">
        <v>43</v>
      </c>
      <c r="C27" s="74" t="s">
        <v>32</v>
      </c>
      <c r="D27" s="92">
        <f>IF(C27="Fully met", 2, IF(C27="Partially met",1, 0))</f>
        <v>2</v>
      </c>
      <c r="E27" s="77"/>
    </row>
    <row r="28" spans="1:5" ht="30" customHeight="1" thickBot="1" x14ac:dyDescent="0.4">
      <c r="A28" s="180"/>
      <c r="B28" s="181"/>
      <c r="C28" s="182" t="s">
        <v>44</v>
      </c>
      <c r="D28" s="183">
        <f>SUM(D26:D27)</f>
        <v>4</v>
      </c>
      <c r="E28" s="184" t="s">
        <v>40</v>
      </c>
    </row>
    <row r="29" spans="1:5" ht="15" thickBot="1" x14ac:dyDescent="0.4">
      <c r="A29" s="70"/>
      <c r="B29" s="44"/>
      <c r="C29" s="88"/>
      <c r="D29" s="88"/>
      <c r="E29" s="44"/>
    </row>
    <row r="30" spans="1:5" ht="50.15" customHeight="1" thickBot="1" x14ac:dyDescent="0.4">
      <c r="A30" s="71"/>
      <c r="B30" s="72" t="s">
        <v>45</v>
      </c>
      <c r="C30" s="73" t="s">
        <v>12</v>
      </c>
      <c r="D30" s="73" t="s">
        <v>13</v>
      </c>
      <c r="E30" s="199" t="s">
        <v>14</v>
      </c>
    </row>
    <row r="31" spans="1:5" ht="50.15" customHeight="1" thickBot="1" x14ac:dyDescent="0.4">
      <c r="A31" s="74">
        <v>1</v>
      </c>
      <c r="B31" s="75" t="s">
        <v>46</v>
      </c>
      <c r="C31" s="74" t="s">
        <v>32</v>
      </c>
      <c r="D31" s="88">
        <f>IF(C31="Fully met", 2, IF(C31="Partially met",1, 0))</f>
        <v>2</v>
      </c>
      <c r="E31" s="77"/>
    </row>
    <row r="32" spans="1:5" ht="145.5" thickBot="1" x14ac:dyDescent="0.4">
      <c r="A32" s="74">
        <v>2</v>
      </c>
      <c r="B32" s="76" t="s">
        <v>47</v>
      </c>
      <c r="C32" s="74" t="s">
        <v>32</v>
      </c>
      <c r="D32" s="92">
        <f t="shared" ref="D32:D33" si="3">IF(C32="Fully met", 2, IF(C32="Partially met",1, 0))</f>
        <v>2</v>
      </c>
      <c r="E32" s="77"/>
    </row>
    <row r="33" spans="1:5" ht="116.5" thickBot="1" x14ac:dyDescent="0.4">
      <c r="A33" s="74">
        <v>3</v>
      </c>
      <c r="B33" s="76" t="s">
        <v>48</v>
      </c>
      <c r="C33" s="74" t="s">
        <v>32</v>
      </c>
      <c r="D33" s="88">
        <f t="shared" si="3"/>
        <v>2</v>
      </c>
      <c r="E33" s="77"/>
    </row>
    <row r="34" spans="1:5" ht="30" customHeight="1" thickBot="1" x14ac:dyDescent="0.4">
      <c r="A34" s="180"/>
      <c r="B34" s="181"/>
      <c r="C34" s="182" t="s">
        <v>49</v>
      </c>
      <c r="D34" s="183">
        <f>SUM(D31:D33)</f>
        <v>6</v>
      </c>
      <c r="E34" s="200" t="s">
        <v>50</v>
      </c>
    </row>
    <row r="35" spans="1:5" ht="15" thickBot="1" x14ac:dyDescent="0.4">
      <c r="A35" s="70"/>
      <c r="B35" s="44"/>
      <c r="C35" s="88"/>
      <c r="D35" s="88"/>
      <c r="E35" s="44"/>
    </row>
    <row r="36" spans="1:5" ht="16" thickBot="1" x14ac:dyDescent="0.4">
      <c r="A36" s="201"/>
      <c r="B36" s="46" t="s">
        <v>51</v>
      </c>
      <c r="C36" s="48"/>
      <c r="D36" s="48"/>
      <c r="E36" s="49"/>
    </row>
    <row r="37" spans="1:5" ht="15" thickBot="1" x14ac:dyDescent="0.4">
      <c r="A37" s="201"/>
      <c r="B37" s="50" t="s">
        <v>52</v>
      </c>
      <c r="C37" s="48"/>
      <c r="D37" s="48"/>
      <c r="E37" s="49"/>
    </row>
    <row r="38" spans="1:5" ht="15" thickBot="1" x14ac:dyDescent="0.4">
      <c r="A38" s="54"/>
      <c r="B38" s="202" t="s">
        <v>53</v>
      </c>
      <c r="C38" s="203"/>
      <c r="D38" s="203"/>
      <c r="E38" s="204"/>
    </row>
    <row r="39" spans="1:5" ht="15" thickBot="1" x14ac:dyDescent="0.4">
      <c r="A39" s="54"/>
      <c r="B39" s="51"/>
      <c r="C39" s="55" t="s">
        <v>54</v>
      </c>
      <c r="D39" s="56" t="s">
        <v>295</v>
      </c>
      <c r="E39" s="53"/>
    </row>
    <row r="40" spans="1:5" ht="15" thickBot="1" x14ac:dyDescent="0.4">
      <c r="A40" s="54"/>
      <c r="B40" s="57" t="s">
        <v>55</v>
      </c>
      <c r="C40" s="58">
        <f>SUM(D8+D18+D23+D28+D34)</f>
        <v>36</v>
      </c>
      <c r="D40" s="56"/>
      <c r="E40" s="53"/>
    </row>
    <row r="41" spans="1:5" s="7" customFormat="1" ht="16" thickBot="1" x14ac:dyDescent="0.4">
      <c r="A41" s="59"/>
      <c r="B41" s="60"/>
      <c r="C41" s="61" t="s">
        <v>18</v>
      </c>
      <c r="D41" s="62" t="s">
        <v>56</v>
      </c>
      <c r="E41" s="63"/>
    </row>
    <row r="44" spans="1:5" x14ac:dyDescent="0.35">
      <c r="B44" s="12"/>
    </row>
  </sheetData>
  <sheetProtection algorithmName="SHA-512" hashValue="dwCf5TTs7dTPJjLdJJBIroIAnzGeDth0sf2+tzsx/UI6jCeDNr4vhAxt3FiLVlEzKjsjejkrNu4GVLqwuOQCgA==" saltValue="eATZQE+G39W4/ApI5CSzZQ==" spinCount="100000" sheet="1" formatCells="0" formatColumns="0" formatRows="0"/>
  <dataValidations count="5">
    <dataValidation type="list" allowBlank="1" showInputMessage="1" showErrorMessage="1" sqref="C11:C13 C26 C4:C7" xr:uid="{4F950351-529F-48EA-933C-90D123B033B9}">
      <formula1>"Met, Not met"</formula1>
    </dataValidation>
    <dataValidation type="list" allowBlank="1" showInputMessage="1" showErrorMessage="1" sqref="C27 C31:C33 C14:C17" xr:uid="{E08A1AC5-AE78-43AD-A1FB-D9C9F59225E8}">
      <formula1>"Fully met, Partially met, Not met"</formula1>
    </dataValidation>
    <dataValidation type="list" allowBlank="1" showInputMessage="1" showErrorMessage="1" sqref="D39" xr:uid="{4AE3F18F-DED4-488D-9BC2-46369229E1B2}">
      <formula1>"YES (required to move to Phase 2), NO (does not move to Phase 2)"</formula1>
    </dataValidation>
    <dataValidation type="list" allowBlank="1" showInputMessage="1" showErrorMessage="1" sqref="D40" xr:uid="{A761695D-888D-4D63-AF26-43E2F4CA81AB}">
      <formula1>"32-40 points , 0-31 points "</formula1>
    </dataValidation>
    <dataValidation type="list" allowBlank="1" showInputMessage="1" showErrorMessage="1" sqref="D41" xr:uid="{5A5D98C8-DAFC-46D5-9881-1CD7CF05E722}">
      <formula1>"Program moves to Phase 2, Program does not move to Phase 2"</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C67E-5B47-49AF-A9D9-0BE466CEA4D7}">
  <sheetPr codeName="Sheet4"/>
  <dimension ref="A1:F160"/>
  <sheetViews>
    <sheetView showRowColHeaders="0" showRuler="0" zoomScale="87" zoomScaleNormal="87" workbookViewId="0">
      <selection activeCell="F9" sqref="F9"/>
    </sheetView>
  </sheetViews>
  <sheetFormatPr defaultRowHeight="14.5" x14ac:dyDescent="0.35"/>
  <cols>
    <col min="1" max="1" width="5.54296875" style="5" customWidth="1"/>
    <col min="2" max="2" width="50.54296875" customWidth="1"/>
    <col min="3" max="4" width="15.54296875" style="6" customWidth="1"/>
    <col min="5" max="5" width="40.54296875" style="6" customWidth="1"/>
    <col min="6" max="6" width="40.54296875" customWidth="1"/>
  </cols>
  <sheetData>
    <row r="1" spans="1:6" ht="18.5" x14ac:dyDescent="0.45">
      <c r="A1" s="45" t="s">
        <v>57</v>
      </c>
      <c r="B1" s="44"/>
      <c r="C1" s="88"/>
      <c r="D1" s="88"/>
      <c r="E1" s="88"/>
    </row>
    <row r="2" spans="1:6" ht="15" thickBot="1" x14ac:dyDescent="0.4">
      <c r="A2" s="89"/>
      <c r="B2" s="44"/>
      <c r="C2" s="70"/>
      <c r="D2" s="44"/>
      <c r="E2" s="44"/>
    </row>
    <row r="3" spans="1:6" ht="100" customHeight="1" thickBot="1" x14ac:dyDescent="0.4">
      <c r="A3" s="90"/>
      <c r="B3" s="72" t="s">
        <v>58</v>
      </c>
      <c r="C3" s="73" t="s">
        <v>12</v>
      </c>
      <c r="D3" s="73" t="s">
        <v>13</v>
      </c>
      <c r="E3" s="73" t="s">
        <v>14</v>
      </c>
    </row>
    <row r="4" spans="1:6" ht="80.150000000000006" customHeight="1" thickBot="1" x14ac:dyDescent="0.4">
      <c r="A4" s="74">
        <v>1</v>
      </c>
      <c r="B4" s="91" t="s">
        <v>59</v>
      </c>
      <c r="C4" s="74" t="s">
        <v>60</v>
      </c>
      <c r="D4" s="92">
        <f>IF(C4="Fully met", 2, IF(C4="Partially met",1, 0))</f>
        <v>1</v>
      </c>
      <c r="E4" s="77" t="s">
        <v>61</v>
      </c>
    </row>
    <row r="5" spans="1:6" ht="58.5" thickBot="1" x14ac:dyDescent="0.4">
      <c r="A5" s="74">
        <v>2</v>
      </c>
      <c r="B5" s="75" t="s">
        <v>62</v>
      </c>
      <c r="C5" s="74" t="s">
        <v>60</v>
      </c>
      <c r="D5" s="92">
        <f t="shared" ref="D5:D11" si="0">IF(C5="Fully met", 2, IF(C5="Partially met",1, 0))</f>
        <v>1</v>
      </c>
      <c r="E5" s="77" t="s">
        <v>63</v>
      </c>
    </row>
    <row r="6" spans="1:6" ht="50.15" customHeight="1" thickBot="1" x14ac:dyDescent="0.4">
      <c r="A6" s="74">
        <v>3</v>
      </c>
      <c r="B6" s="75" t="s">
        <v>64</v>
      </c>
      <c r="C6" s="74" t="s">
        <v>32</v>
      </c>
      <c r="D6" s="92">
        <f t="shared" si="0"/>
        <v>2</v>
      </c>
      <c r="E6" s="77"/>
    </row>
    <row r="7" spans="1:6" ht="50.15" customHeight="1" thickBot="1" x14ac:dyDescent="0.4">
      <c r="A7" s="74">
        <v>4</v>
      </c>
      <c r="B7" s="93" t="s">
        <v>65</v>
      </c>
      <c r="C7" s="74" t="s">
        <v>32</v>
      </c>
      <c r="D7" s="92">
        <f t="shared" si="0"/>
        <v>2</v>
      </c>
      <c r="E7" s="77"/>
    </row>
    <row r="8" spans="1:6" ht="50.15" customHeight="1" thickBot="1" x14ac:dyDescent="0.4">
      <c r="A8" s="74">
        <v>5</v>
      </c>
      <c r="B8" s="75" t="s">
        <v>66</v>
      </c>
      <c r="C8" s="74" t="s">
        <v>32</v>
      </c>
      <c r="D8" s="92">
        <f t="shared" si="0"/>
        <v>2</v>
      </c>
      <c r="E8" s="77"/>
    </row>
    <row r="9" spans="1:6" ht="121.5" customHeight="1" thickBot="1" x14ac:dyDescent="0.4">
      <c r="A9" s="74">
        <v>6</v>
      </c>
      <c r="B9" s="75" t="s">
        <v>67</v>
      </c>
      <c r="C9" s="74" t="s">
        <v>60</v>
      </c>
      <c r="D9" s="92">
        <f t="shared" si="0"/>
        <v>1</v>
      </c>
      <c r="E9" s="77" t="s">
        <v>68</v>
      </c>
    </row>
    <row r="10" spans="1:6" ht="50.15" customHeight="1" thickBot="1" x14ac:dyDescent="0.4">
      <c r="A10" s="74">
        <v>7</v>
      </c>
      <c r="B10" s="75" t="s">
        <v>69</v>
      </c>
      <c r="C10" s="74" t="s">
        <v>32</v>
      </c>
      <c r="D10" s="92">
        <f t="shared" si="0"/>
        <v>2</v>
      </c>
      <c r="E10" s="77"/>
    </row>
    <row r="11" spans="1:6" ht="100" customHeight="1" x14ac:dyDescent="0.35">
      <c r="A11" s="74">
        <v>8</v>
      </c>
      <c r="B11" s="93" t="s">
        <v>70</v>
      </c>
      <c r="C11" s="74" t="s">
        <v>71</v>
      </c>
      <c r="D11" s="94">
        <f t="shared" si="0"/>
        <v>0</v>
      </c>
      <c r="E11" s="77" t="s">
        <v>72</v>
      </c>
    </row>
    <row r="12" spans="1:6" ht="39.5" thickTop="1" x14ac:dyDescent="0.35">
      <c r="A12" s="95"/>
      <c r="B12" s="96" t="s">
        <v>73</v>
      </c>
      <c r="C12" s="97" t="s">
        <v>74</v>
      </c>
      <c r="D12" s="98">
        <f>SUM(D4:D11)</f>
        <v>11</v>
      </c>
      <c r="E12" s="96" t="s">
        <v>288</v>
      </c>
    </row>
    <row r="13" spans="1:6" ht="20.149999999999999" customHeight="1" thickBot="1" x14ac:dyDescent="0.4">
      <c r="A13" s="99"/>
      <c r="B13" s="100"/>
      <c r="C13" s="101"/>
      <c r="D13" s="101" t="s">
        <v>76</v>
      </c>
      <c r="E13" s="102"/>
    </row>
    <row r="14" spans="1:6" ht="15.5" thickTop="1" thickBot="1" x14ac:dyDescent="0.4">
      <c r="A14" s="70"/>
      <c r="B14" s="44"/>
      <c r="C14" s="88"/>
      <c r="D14" s="88"/>
      <c r="E14" s="88"/>
    </row>
    <row r="15" spans="1:6" ht="107.5" customHeight="1" thickBot="1" x14ac:dyDescent="0.4">
      <c r="A15" s="71"/>
      <c r="B15" s="72" t="s">
        <v>272</v>
      </c>
      <c r="C15" s="73" t="s">
        <v>12</v>
      </c>
      <c r="D15" s="73" t="s">
        <v>13</v>
      </c>
      <c r="E15" s="73" t="s">
        <v>14</v>
      </c>
      <c r="F15" s="6"/>
    </row>
    <row r="16" spans="1:6" ht="50.15" customHeight="1" thickBot="1" x14ac:dyDescent="0.4">
      <c r="A16" s="74">
        <v>1</v>
      </c>
      <c r="B16" s="93" t="s">
        <v>77</v>
      </c>
      <c r="C16" s="74" t="s">
        <v>32</v>
      </c>
      <c r="D16" s="74">
        <f>IF(C16="Fully met", 2, IF(C16="Partially met",1, 0))</f>
        <v>2</v>
      </c>
      <c r="E16" s="77"/>
      <c r="F16" s="6"/>
    </row>
    <row r="17" spans="1:6" ht="50.15" customHeight="1" thickBot="1" x14ac:dyDescent="0.4">
      <c r="A17" s="74">
        <v>2</v>
      </c>
      <c r="B17" s="93" t="s">
        <v>78</v>
      </c>
      <c r="C17" s="74" t="s">
        <v>32</v>
      </c>
      <c r="D17" s="74">
        <f t="shared" ref="D17:D26" si="1">IF(C17="Fully met", 2, IF(C17="Partially met",1, 0))</f>
        <v>2</v>
      </c>
      <c r="E17" s="77"/>
      <c r="F17" s="6"/>
    </row>
    <row r="18" spans="1:6" ht="50.15" customHeight="1" thickBot="1" x14ac:dyDescent="0.4">
      <c r="A18" s="74">
        <v>3</v>
      </c>
      <c r="B18" s="93" t="s">
        <v>79</v>
      </c>
      <c r="C18" s="74" t="s">
        <v>32</v>
      </c>
      <c r="D18" s="74">
        <f t="shared" si="1"/>
        <v>2</v>
      </c>
      <c r="E18" s="77"/>
      <c r="F18" s="6"/>
    </row>
    <row r="19" spans="1:6" ht="92.5" customHeight="1" thickBot="1" x14ac:dyDescent="0.4">
      <c r="A19" s="74">
        <v>4</v>
      </c>
      <c r="B19" s="103" t="s">
        <v>80</v>
      </c>
      <c r="C19" s="104" t="s">
        <v>32</v>
      </c>
      <c r="D19" s="104">
        <f t="shared" si="1"/>
        <v>2</v>
      </c>
      <c r="E19" s="105"/>
      <c r="F19" s="6"/>
    </row>
    <row r="20" spans="1:6" ht="96" customHeight="1" thickBot="1" x14ac:dyDescent="0.4">
      <c r="A20" s="74">
        <v>5</v>
      </c>
      <c r="B20" s="93" t="s">
        <v>81</v>
      </c>
      <c r="C20" s="74" t="s">
        <v>32</v>
      </c>
      <c r="D20" s="74">
        <f t="shared" si="1"/>
        <v>2</v>
      </c>
      <c r="E20" s="77"/>
      <c r="F20" s="6"/>
    </row>
    <row r="21" spans="1:6" ht="80.150000000000006" customHeight="1" thickBot="1" x14ac:dyDescent="0.4">
      <c r="A21" s="74">
        <v>6</v>
      </c>
      <c r="B21" s="91" t="s">
        <v>82</v>
      </c>
      <c r="C21" s="74" t="s">
        <v>32</v>
      </c>
      <c r="D21" s="74">
        <f t="shared" si="1"/>
        <v>2</v>
      </c>
      <c r="E21" s="77"/>
      <c r="F21" s="6"/>
    </row>
    <row r="22" spans="1:6" ht="124" customHeight="1" thickBot="1" x14ac:dyDescent="0.4">
      <c r="A22" s="74">
        <v>7</v>
      </c>
      <c r="B22" s="106" t="s">
        <v>83</v>
      </c>
      <c r="C22" s="74" t="s">
        <v>32</v>
      </c>
      <c r="D22" s="74">
        <f t="shared" si="1"/>
        <v>2</v>
      </c>
      <c r="E22" s="77" t="s">
        <v>84</v>
      </c>
      <c r="F22" s="6"/>
    </row>
    <row r="23" spans="1:6" ht="86.15" customHeight="1" thickBot="1" x14ac:dyDescent="0.4">
      <c r="A23" s="74">
        <v>8</v>
      </c>
      <c r="B23" s="93" t="s">
        <v>85</v>
      </c>
      <c r="C23" s="74" t="s">
        <v>32</v>
      </c>
      <c r="D23" s="74">
        <f t="shared" si="1"/>
        <v>2</v>
      </c>
      <c r="E23" s="77" t="s">
        <v>86</v>
      </c>
      <c r="F23" s="6"/>
    </row>
    <row r="24" spans="1:6" ht="158.15" customHeight="1" thickBot="1" x14ac:dyDescent="0.4">
      <c r="A24" s="74">
        <v>9</v>
      </c>
      <c r="B24" s="107" t="s">
        <v>87</v>
      </c>
      <c r="C24" s="74" t="s">
        <v>32</v>
      </c>
      <c r="D24" s="74">
        <f t="shared" si="1"/>
        <v>2</v>
      </c>
      <c r="E24" s="77" t="s">
        <v>88</v>
      </c>
      <c r="F24" s="6"/>
    </row>
    <row r="25" spans="1:6" ht="50.15" customHeight="1" thickBot="1" x14ac:dyDescent="0.4">
      <c r="A25" s="74">
        <v>10</v>
      </c>
      <c r="B25" s="75" t="s">
        <v>89</v>
      </c>
      <c r="C25" s="74" t="s">
        <v>32</v>
      </c>
      <c r="D25" s="74">
        <f t="shared" si="1"/>
        <v>2</v>
      </c>
      <c r="E25" s="77" t="s">
        <v>90</v>
      </c>
      <c r="F25" s="6"/>
    </row>
    <row r="26" spans="1:6" ht="120" customHeight="1" thickBot="1" x14ac:dyDescent="0.4">
      <c r="A26" s="108">
        <v>11</v>
      </c>
      <c r="B26" s="109" t="s">
        <v>91</v>
      </c>
      <c r="C26" s="108" t="s">
        <v>60</v>
      </c>
      <c r="D26" s="104">
        <f t="shared" si="1"/>
        <v>1</v>
      </c>
      <c r="E26" s="110" t="s">
        <v>92</v>
      </c>
      <c r="F26" s="6"/>
    </row>
    <row r="27" spans="1:6" ht="72" customHeight="1" thickBot="1" x14ac:dyDescent="0.4">
      <c r="A27" s="108">
        <v>12</v>
      </c>
      <c r="B27" s="111" t="s">
        <v>93</v>
      </c>
      <c r="C27" s="108" t="s">
        <v>60</v>
      </c>
      <c r="D27" s="104">
        <f>IF(C27="Fully met", 2, IF(C27="Partially met",1, 0))</f>
        <v>1</v>
      </c>
      <c r="E27" s="110" t="s">
        <v>94</v>
      </c>
      <c r="F27" s="6"/>
    </row>
    <row r="28" spans="1:6" ht="71.150000000000006" customHeight="1" thickBot="1" x14ac:dyDescent="0.4">
      <c r="A28" s="108">
        <v>13</v>
      </c>
      <c r="B28" s="112" t="s">
        <v>95</v>
      </c>
      <c r="C28" s="108" t="s">
        <v>60</v>
      </c>
      <c r="D28" s="108">
        <f>IF(C28="Fully met", 2, IF(C28="Partially met",1, 0))</f>
        <v>1</v>
      </c>
      <c r="E28" s="110" t="s">
        <v>96</v>
      </c>
      <c r="F28" s="6"/>
    </row>
    <row r="29" spans="1:6" ht="145.5" thickTop="1" x14ac:dyDescent="0.35">
      <c r="A29" s="95"/>
      <c r="B29" s="113" t="s">
        <v>97</v>
      </c>
      <c r="C29" s="97" t="s">
        <v>98</v>
      </c>
      <c r="D29" s="114">
        <f>SUM(D16:D28)</f>
        <v>23</v>
      </c>
      <c r="E29" s="96" t="s">
        <v>289</v>
      </c>
      <c r="F29" s="6"/>
    </row>
    <row r="30" spans="1:6" ht="20.149999999999999" customHeight="1" thickBot="1" x14ac:dyDescent="0.4">
      <c r="A30" s="99"/>
      <c r="B30" s="100"/>
      <c r="C30" s="115"/>
      <c r="D30" s="116" t="s">
        <v>99</v>
      </c>
      <c r="E30" s="102"/>
      <c r="F30" s="6"/>
    </row>
    <row r="31" spans="1:6" ht="15" thickTop="1" x14ac:dyDescent="0.35">
      <c r="A31" s="89"/>
      <c r="B31" s="44"/>
      <c r="C31" s="70"/>
      <c r="D31" s="44"/>
      <c r="E31" s="44"/>
      <c r="F31" s="6"/>
    </row>
    <row r="32" spans="1:6" ht="15" thickBot="1" x14ac:dyDescent="0.4">
      <c r="A32" s="89"/>
      <c r="B32" s="44"/>
      <c r="C32" s="70"/>
      <c r="D32" s="44"/>
      <c r="E32" s="44"/>
      <c r="F32" s="6"/>
    </row>
    <row r="33" spans="1:6" ht="99.65" customHeight="1" thickBot="1" x14ac:dyDescent="0.4">
      <c r="A33" s="71"/>
      <c r="B33" s="72" t="s">
        <v>273</v>
      </c>
      <c r="C33" s="73" t="s">
        <v>12</v>
      </c>
      <c r="D33" s="73" t="s">
        <v>13</v>
      </c>
      <c r="E33" s="73" t="s">
        <v>14</v>
      </c>
      <c r="F33" s="6"/>
    </row>
    <row r="34" spans="1:6" ht="50.15" customHeight="1" thickBot="1" x14ac:dyDescent="0.4">
      <c r="A34" s="74">
        <v>1</v>
      </c>
      <c r="B34" s="75" t="s">
        <v>100</v>
      </c>
      <c r="C34" s="74" t="s">
        <v>32</v>
      </c>
      <c r="D34" s="88">
        <f>IF(C34="Fully met", 2, IF(C34="Partially met",1, 0))</f>
        <v>2</v>
      </c>
      <c r="E34" s="77"/>
      <c r="F34" s="6"/>
    </row>
    <row r="35" spans="1:6" ht="50.15" customHeight="1" thickBot="1" x14ac:dyDescent="0.4">
      <c r="A35" s="74">
        <v>2</v>
      </c>
      <c r="B35" s="75" t="s">
        <v>101</v>
      </c>
      <c r="C35" s="74" t="s">
        <v>32</v>
      </c>
      <c r="D35" s="92">
        <f t="shared" ref="D35:D38" si="2">IF(C35="Fully met", 2, IF(C35="Partially met",1, 0))</f>
        <v>2</v>
      </c>
      <c r="E35" s="77"/>
      <c r="F35" s="6"/>
    </row>
    <row r="36" spans="1:6" ht="50.15" customHeight="1" thickBot="1" x14ac:dyDescent="0.4">
      <c r="A36" s="74">
        <v>3</v>
      </c>
      <c r="B36" s="75" t="s">
        <v>102</v>
      </c>
      <c r="C36" s="74" t="s">
        <v>32</v>
      </c>
      <c r="D36" s="92">
        <f t="shared" si="2"/>
        <v>2</v>
      </c>
      <c r="E36" s="77"/>
      <c r="F36" s="6"/>
    </row>
    <row r="37" spans="1:6" ht="50.15" customHeight="1" thickBot="1" x14ac:dyDescent="0.4">
      <c r="A37" s="74">
        <v>4</v>
      </c>
      <c r="B37" s="75" t="s">
        <v>103</v>
      </c>
      <c r="C37" s="74" t="s">
        <v>32</v>
      </c>
      <c r="D37" s="92">
        <f t="shared" si="2"/>
        <v>2</v>
      </c>
      <c r="E37" s="77"/>
      <c r="F37" s="6"/>
    </row>
    <row r="38" spans="1:6" ht="50.15" customHeight="1" thickBot="1" x14ac:dyDescent="0.4">
      <c r="A38" s="74">
        <v>5</v>
      </c>
      <c r="B38" s="75" t="s">
        <v>104</v>
      </c>
      <c r="C38" s="74" t="s">
        <v>32</v>
      </c>
      <c r="D38" s="92">
        <f t="shared" si="2"/>
        <v>2</v>
      </c>
      <c r="E38" s="77" t="s">
        <v>105</v>
      </c>
      <c r="F38" s="6"/>
    </row>
    <row r="39" spans="1:6" ht="50.15" customHeight="1" x14ac:dyDescent="0.35">
      <c r="A39" s="104">
        <v>6</v>
      </c>
      <c r="B39" s="103" t="s">
        <v>106</v>
      </c>
      <c r="C39" s="104" t="s">
        <v>32</v>
      </c>
      <c r="D39" s="117">
        <f>IF(C39="Fully met", 2, IF(C39="Partially met",1, 0))</f>
        <v>2</v>
      </c>
      <c r="E39" s="105" t="s">
        <v>107</v>
      </c>
      <c r="F39" s="6"/>
    </row>
    <row r="40" spans="1:6" ht="76.5" customHeight="1" x14ac:dyDescent="0.35">
      <c r="A40" s="104">
        <v>7</v>
      </c>
      <c r="B40" s="103" t="s">
        <v>108</v>
      </c>
      <c r="C40" s="104" t="s">
        <v>60</v>
      </c>
      <c r="D40" s="117">
        <f>IF(C40="Fully met", 2, IF(C40="Partially met",1, 0))</f>
        <v>1</v>
      </c>
      <c r="E40" s="105" t="s">
        <v>109</v>
      </c>
      <c r="F40" s="6"/>
    </row>
    <row r="41" spans="1:6" s="11" customFormat="1" ht="101.5" x14ac:dyDescent="0.35">
      <c r="A41" s="108">
        <v>8</v>
      </c>
      <c r="B41" s="118" t="s">
        <v>110</v>
      </c>
      <c r="C41" s="108" t="s">
        <v>60</v>
      </c>
      <c r="D41" s="119">
        <f>IF(C41="Fully met", 2, IF(C41="Partially met",1, 0))</f>
        <v>1</v>
      </c>
      <c r="E41" s="110" t="s">
        <v>111</v>
      </c>
      <c r="F41" s="10"/>
    </row>
    <row r="42" spans="1:6" ht="14.5" customHeight="1" x14ac:dyDescent="0.35">
      <c r="A42" s="120" t="s">
        <v>112</v>
      </c>
      <c r="B42" s="121"/>
      <c r="C42" s="122"/>
      <c r="D42" s="121"/>
      <c r="E42" s="123"/>
      <c r="F42" s="6"/>
    </row>
    <row r="43" spans="1:6" ht="15" customHeight="1" thickBot="1" x14ac:dyDescent="0.4">
      <c r="A43" s="124" t="s">
        <v>113</v>
      </c>
      <c r="B43" s="125"/>
      <c r="C43" s="126"/>
      <c r="D43" s="125"/>
      <c r="E43" s="127"/>
      <c r="F43" s="6"/>
    </row>
    <row r="44" spans="1:6" ht="58.5" thickBot="1" x14ac:dyDescent="0.4">
      <c r="A44" s="74">
        <v>9</v>
      </c>
      <c r="B44" s="75" t="s">
        <v>114</v>
      </c>
      <c r="C44" s="74" t="s">
        <v>60</v>
      </c>
      <c r="D44" s="74">
        <f>IF(C44="Fully met", 2, IF(C44="Partially met",1, 0))</f>
        <v>1</v>
      </c>
      <c r="E44" s="128" t="s">
        <v>115</v>
      </c>
      <c r="F44" s="6"/>
    </row>
    <row r="45" spans="1:6" ht="39.5" thickTop="1" x14ac:dyDescent="0.35">
      <c r="A45" s="129"/>
      <c r="B45" s="113" t="s">
        <v>116</v>
      </c>
      <c r="C45" s="97" t="s">
        <v>117</v>
      </c>
      <c r="D45" s="114">
        <f>SUM(D34:D41,D44)</f>
        <v>15</v>
      </c>
      <c r="E45" s="96" t="s">
        <v>290</v>
      </c>
      <c r="F45" s="6"/>
    </row>
    <row r="46" spans="1:6" ht="20.149999999999999" customHeight="1" thickBot="1" x14ac:dyDescent="0.4">
      <c r="A46" s="99"/>
      <c r="B46" s="100"/>
      <c r="C46" s="115"/>
      <c r="D46" s="116" t="s">
        <v>118</v>
      </c>
      <c r="E46" s="102"/>
      <c r="F46" s="6"/>
    </row>
    <row r="47" spans="1:6" ht="15" thickTop="1" x14ac:dyDescent="0.35">
      <c r="A47" s="89"/>
      <c r="B47" s="44"/>
      <c r="C47" s="70"/>
      <c r="D47" s="44"/>
      <c r="E47" s="44"/>
      <c r="F47" s="6"/>
    </row>
    <row r="48" spans="1:6" ht="15" thickBot="1" x14ac:dyDescent="0.4">
      <c r="A48" s="89"/>
      <c r="B48" s="44"/>
      <c r="C48" s="70"/>
      <c r="D48" s="44"/>
      <c r="E48" s="44"/>
      <c r="F48" s="6"/>
    </row>
    <row r="49" spans="1:6" ht="102.65" customHeight="1" thickBot="1" x14ac:dyDescent="0.4">
      <c r="A49" s="71"/>
      <c r="B49" s="72" t="s">
        <v>274</v>
      </c>
      <c r="C49" s="73" t="s">
        <v>12</v>
      </c>
      <c r="D49" s="73" t="s">
        <v>13</v>
      </c>
      <c r="E49" s="73" t="s">
        <v>14</v>
      </c>
      <c r="F49" s="6"/>
    </row>
    <row r="50" spans="1:6" ht="50.15" customHeight="1" thickBot="1" x14ac:dyDescent="0.4">
      <c r="A50" s="74">
        <v>1</v>
      </c>
      <c r="B50" s="93" t="s">
        <v>119</v>
      </c>
      <c r="C50" s="130" t="s">
        <v>32</v>
      </c>
      <c r="D50" s="130">
        <f>IF(C50="Fully met", 2, IF(C50="Partially met",1, 0))</f>
        <v>2</v>
      </c>
      <c r="E50" s="131"/>
      <c r="F50" s="6"/>
    </row>
    <row r="51" spans="1:6" ht="50.15" customHeight="1" thickBot="1" x14ac:dyDescent="0.4">
      <c r="A51" s="74">
        <v>2</v>
      </c>
      <c r="B51" s="75" t="s">
        <v>120</v>
      </c>
      <c r="C51" s="74" t="s">
        <v>32</v>
      </c>
      <c r="D51" s="130">
        <f t="shared" ref="D51:D53" si="3">IF(C51="Fully met", 2, IF(C51="Partially met",1, 0))</f>
        <v>2</v>
      </c>
      <c r="E51" s="77"/>
      <c r="F51" s="6"/>
    </row>
    <row r="52" spans="1:6" ht="50.15" customHeight="1" thickBot="1" x14ac:dyDescent="0.4">
      <c r="A52" s="74">
        <v>3</v>
      </c>
      <c r="B52" s="75" t="s">
        <v>121</v>
      </c>
      <c r="C52" s="74" t="s">
        <v>32</v>
      </c>
      <c r="D52" s="130">
        <f t="shared" si="3"/>
        <v>2</v>
      </c>
      <c r="E52" s="77"/>
      <c r="F52" s="6"/>
    </row>
    <row r="53" spans="1:6" ht="50.15" customHeight="1" thickBot="1" x14ac:dyDescent="0.4">
      <c r="A53" s="74">
        <v>4</v>
      </c>
      <c r="B53" s="75" t="s">
        <v>122</v>
      </c>
      <c r="C53" s="74" t="s">
        <v>32</v>
      </c>
      <c r="D53" s="130">
        <f t="shared" si="3"/>
        <v>2</v>
      </c>
      <c r="E53" s="77"/>
      <c r="F53" s="6"/>
    </row>
    <row r="54" spans="1:6" ht="50.15" customHeight="1" thickBot="1" x14ac:dyDescent="0.4">
      <c r="A54" s="74">
        <v>5</v>
      </c>
      <c r="B54" s="75" t="s">
        <v>123</v>
      </c>
      <c r="C54" s="74" t="s">
        <v>32</v>
      </c>
      <c r="D54" s="130">
        <f>IF(C54="Fully met", 2, IF(C54="Partially met",1, 0))</f>
        <v>2</v>
      </c>
      <c r="E54" s="77"/>
      <c r="F54" s="6"/>
    </row>
    <row r="55" spans="1:6" ht="100" customHeight="1" thickBot="1" x14ac:dyDescent="0.4">
      <c r="A55" s="108">
        <v>6</v>
      </c>
      <c r="B55" s="132" t="s">
        <v>124</v>
      </c>
      <c r="C55" s="108" t="s">
        <v>60</v>
      </c>
      <c r="D55" s="108">
        <f>IF(C55="Fully met", 2, IF(C55="Partially met",1, 0))</f>
        <v>1</v>
      </c>
      <c r="E55" s="133" t="s">
        <v>261</v>
      </c>
      <c r="F55" s="6"/>
    </row>
    <row r="56" spans="1:6" ht="14.5" customHeight="1" x14ac:dyDescent="0.35">
      <c r="A56" s="134" t="s">
        <v>126</v>
      </c>
      <c r="B56" s="135"/>
      <c r="C56" s="136"/>
      <c r="D56" s="137"/>
      <c r="E56" s="138"/>
      <c r="F56" s="6"/>
    </row>
    <row r="57" spans="1:6" ht="15" customHeight="1" thickBot="1" x14ac:dyDescent="0.4">
      <c r="A57" s="139" t="s">
        <v>113</v>
      </c>
      <c r="B57" s="140"/>
      <c r="C57" s="141"/>
      <c r="D57" s="140"/>
      <c r="E57" s="142"/>
      <c r="F57" s="6"/>
    </row>
    <row r="58" spans="1:6" ht="50.15" customHeight="1" thickBot="1" x14ac:dyDescent="0.4">
      <c r="A58" s="74">
        <v>7</v>
      </c>
      <c r="B58" s="75" t="s">
        <v>127</v>
      </c>
      <c r="C58" s="74" t="s">
        <v>32</v>
      </c>
      <c r="D58" s="74">
        <f>IF(C58="Fully met", 2, IF(C58="Partially met",1, 0))</f>
        <v>2</v>
      </c>
      <c r="E58" s="77"/>
      <c r="F58" s="6"/>
    </row>
    <row r="59" spans="1:6" ht="50.15" customHeight="1" thickBot="1" x14ac:dyDescent="0.4">
      <c r="A59" s="74">
        <v>8</v>
      </c>
      <c r="B59" s="75" t="s">
        <v>128</v>
      </c>
      <c r="C59" s="74" t="s">
        <v>32</v>
      </c>
      <c r="D59" s="74">
        <f t="shared" ref="D59:D61" si="4">IF(C59="Fully met", 2, IF(C59="Partially met",1, 0))</f>
        <v>2</v>
      </c>
      <c r="E59" s="77"/>
      <c r="F59" s="6"/>
    </row>
    <row r="60" spans="1:6" ht="68.150000000000006" customHeight="1" thickBot="1" x14ac:dyDescent="0.4">
      <c r="A60" s="74">
        <v>9</v>
      </c>
      <c r="B60" s="75" t="s">
        <v>129</v>
      </c>
      <c r="C60" s="74" t="s">
        <v>32</v>
      </c>
      <c r="D60" s="74">
        <f>IF(C60="Fully met", 2, IF(C60="Partially met",1, 0))</f>
        <v>2</v>
      </c>
      <c r="E60" s="77"/>
      <c r="F60" s="6"/>
    </row>
    <row r="61" spans="1:6" ht="40" customHeight="1" thickBot="1" x14ac:dyDescent="0.4">
      <c r="A61" s="74">
        <v>10</v>
      </c>
      <c r="B61" s="107" t="s">
        <v>130</v>
      </c>
      <c r="C61" s="74" t="s">
        <v>32</v>
      </c>
      <c r="D61" s="74">
        <f t="shared" si="4"/>
        <v>2</v>
      </c>
      <c r="E61" s="143"/>
      <c r="F61" s="6"/>
    </row>
    <row r="62" spans="1:6" ht="39.5" thickTop="1" x14ac:dyDescent="0.35">
      <c r="A62" s="95"/>
      <c r="B62" s="113" t="s">
        <v>131</v>
      </c>
      <c r="C62" s="97" t="s">
        <v>132</v>
      </c>
      <c r="D62" s="114">
        <f>SUM(D50:D55,D58:D61)</f>
        <v>19</v>
      </c>
      <c r="E62" s="96" t="s">
        <v>290</v>
      </c>
      <c r="F62" s="6"/>
    </row>
    <row r="63" spans="1:6" ht="20.149999999999999" customHeight="1" thickBot="1" x14ac:dyDescent="0.4">
      <c r="A63" s="99"/>
      <c r="B63" s="100"/>
      <c r="C63" s="115"/>
      <c r="D63" s="144" t="s">
        <v>133</v>
      </c>
      <c r="E63" s="102"/>
      <c r="F63" s="6"/>
    </row>
    <row r="64" spans="1:6" ht="15.5" thickTop="1" thickBot="1" x14ac:dyDescent="0.4">
      <c r="A64" s="70"/>
      <c r="B64" s="44"/>
      <c r="C64" s="88"/>
      <c r="D64" s="88"/>
      <c r="E64" s="88"/>
      <c r="F64" s="6"/>
    </row>
    <row r="65" spans="1:5" ht="110.15" customHeight="1" thickBot="1" x14ac:dyDescent="0.4">
      <c r="A65" s="71"/>
      <c r="B65" s="72" t="s">
        <v>279</v>
      </c>
      <c r="C65" s="73" t="s">
        <v>12</v>
      </c>
      <c r="D65" s="73" t="s">
        <v>13</v>
      </c>
      <c r="E65" s="73" t="s">
        <v>14</v>
      </c>
    </row>
    <row r="66" spans="1:5" ht="50.15" customHeight="1" thickBot="1" x14ac:dyDescent="0.4">
      <c r="A66" s="74">
        <v>1</v>
      </c>
      <c r="B66" s="75" t="s">
        <v>134</v>
      </c>
      <c r="C66" s="74" t="s">
        <v>32</v>
      </c>
      <c r="D66" s="74">
        <f>IF(C66="Fully met", 2, IF(C66="Partially met",1, 0))</f>
        <v>2</v>
      </c>
      <c r="E66" s="77"/>
    </row>
    <row r="67" spans="1:5" ht="69" customHeight="1" thickBot="1" x14ac:dyDescent="0.4">
      <c r="A67" s="74">
        <v>2</v>
      </c>
      <c r="B67" s="75" t="s">
        <v>135</v>
      </c>
      <c r="C67" s="74" t="s">
        <v>32</v>
      </c>
      <c r="D67" s="74">
        <f t="shared" ref="D67:D72" si="5">IF(C67="Fully met", 2, IF(C67="Partially met",1, 0))</f>
        <v>2</v>
      </c>
      <c r="E67" s="77"/>
    </row>
    <row r="68" spans="1:5" ht="189" thickBot="1" x14ac:dyDescent="0.4">
      <c r="A68" s="74">
        <v>3</v>
      </c>
      <c r="B68" s="76" t="s">
        <v>136</v>
      </c>
      <c r="C68" s="74"/>
      <c r="D68" s="74">
        <f t="shared" si="5"/>
        <v>0</v>
      </c>
      <c r="E68" s="145" t="s">
        <v>262</v>
      </c>
    </row>
    <row r="69" spans="1:5" ht="50.15" customHeight="1" thickBot="1" x14ac:dyDescent="0.4">
      <c r="A69" s="74">
        <v>4</v>
      </c>
      <c r="B69" s="75" t="s">
        <v>137</v>
      </c>
      <c r="C69" s="74" t="s">
        <v>32</v>
      </c>
      <c r="D69" s="74">
        <f t="shared" si="5"/>
        <v>2</v>
      </c>
      <c r="E69" s="77"/>
    </row>
    <row r="70" spans="1:5" ht="50.15" customHeight="1" thickBot="1" x14ac:dyDescent="0.4">
      <c r="A70" s="74">
        <v>5</v>
      </c>
      <c r="B70" s="75" t="s">
        <v>138</v>
      </c>
      <c r="C70" s="74" t="s">
        <v>32</v>
      </c>
      <c r="D70" s="74">
        <f t="shared" si="5"/>
        <v>2</v>
      </c>
      <c r="E70" s="77"/>
    </row>
    <row r="71" spans="1:5" ht="50.15" customHeight="1" thickBot="1" x14ac:dyDescent="0.4">
      <c r="A71" s="74">
        <v>6</v>
      </c>
      <c r="B71" s="75" t="s">
        <v>139</v>
      </c>
      <c r="C71" s="74" t="s">
        <v>32</v>
      </c>
      <c r="D71" s="74">
        <f t="shared" si="5"/>
        <v>2</v>
      </c>
      <c r="E71" s="77"/>
    </row>
    <row r="72" spans="1:5" ht="50.15" customHeight="1" thickBot="1" x14ac:dyDescent="0.4">
      <c r="A72" s="74">
        <v>7</v>
      </c>
      <c r="B72" s="75" t="s">
        <v>140</v>
      </c>
      <c r="C72" s="74" t="s">
        <v>32</v>
      </c>
      <c r="D72" s="74">
        <f t="shared" si="5"/>
        <v>2</v>
      </c>
      <c r="E72" s="77"/>
    </row>
    <row r="73" spans="1:5" ht="50.15" customHeight="1" thickBot="1" x14ac:dyDescent="0.4">
      <c r="A73" s="74">
        <v>8</v>
      </c>
      <c r="B73" s="75" t="s">
        <v>141</v>
      </c>
      <c r="C73" s="74" t="s">
        <v>32</v>
      </c>
      <c r="D73" s="74">
        <f>IF(C73="Fully met", 2, IF(C73="Partially met",1, 0))</f>
        <v>2</v>
      </c>
      <c r="E73" s="77"/>
    </row>
    <row r="74" spans="1:5" ht="58.5" thickBot="1" x14ac:dyDescent="0.4">
      <c r="A74" s="108">
        <v>9</v>
      </c>
      <c r="B74" s="118" t="s">
        <v>142</v>
      </c>
      <c r="C74" s="108" t="s">
        <v>60</v>
      </c>
      <c r="D74" s="108">
        <f>IF(C74="Fully met", 2, IF(C74="Partially met",1, 0))</f>
        <v>1</v>
      </c>
      <c r="E74" s="110" t="s">
        <v>263</v>
      </c>
    </row>
    <row r="75" spans="1:5" ht="116.5" thickTop="1" x14ac:dyDescent="0.35">
      <c r="A75" s="95"/>
      <c r="B75" s="113" t="s">
        <v>143</v>
      </c>
      <c r="C75" s="97" t="s">
        <v>144</v>
      </c>
      <c r="D75" s="114">
        <f>SUM(D66:D74)</f>
        <v>15</v>
      </c>
      <c r="E75" s="146" t="s">
        <v>291</v>
      </c>
    </row>
    <row r="76" spans="1:5" ht="20.149999999999999" customHeight="1" thickBot="1" x14ac:dyDescent="0.4">
      <c r="A76" s="99"/>
      <c r="B76" s="100"/>
      <c r="C76" s="115"/>
      <c r="D76" s="116" t="s">
        <v>118</v>
      </c>
      <c r="E76" s="102"/>
    </row>
    <row r="77" spans="1:5" ht="15" thickTop="1" x14ac:dyDescent="0.35">
      <c r="A77" s="89"/>
      <c r="B77" s="44"/>
      <c r="C77" s="70"/>
      <c r="D77" s="44"/>
      <c r="E77" s="44"/>
    </row>
    <row r="78" spans="1:5" ht="12.65" customHeight="1" thickBot="1" x14ac:dyDescent="0.4">
      <c r="A78" s="89"/>
      <c r="B78" s="44"/>
      <c r="C78" s="70"/>
      <c r="D78" s="44"/>
      <c r="E78" s="44"/>
    </row>
    <row r="79" spans="1:5" ht="98.5" customHeight="1" thickBot="1" x14ac:dyDescent="0.4">
      <c r="A79" s="71"/>
      <c r="B79" s="147" t="s">
        <v>275</v>
      </c>
      <c r="C79" s="73" t="s">
        <v>12</v>
      </c>
      <c r="D79" s="73" t="s">
        <v>13</v>
      </c>
      <c r="E79" s="73" t="s">
        <v>14</v>
      </c>
    </row>
    <row r="80" spans="1:5" ht="50.15" customHeight="1" thickBot="1" x14ac:dyDescent="0.4">
      <c r="A80" s="148">
        <v>1</v>
      </c>
      <c r="B80" s="149" t="s">
        <v>145</v>
      </c>
      <c r="C80" s="74" t="s">
        <v>32</v>
      </c>
      <c r="D80" s="74">
        <f>IF(C80="Fully met", 2, IF(C80="Partially met",1, 0))</f>
        <v>2</v>
      </c>
      <c r="E80" s="77"/>
    </row>
    <row r="81" spans="1:5" ht="50.15" customHeight="1" thickBot="1" x14ac:dyDescent="0.4">
      <c r="A81" s="148">
        <v>2</v>
      </c>
      <c r="B81" s="149" t="s">
        <v>146</v>
      </c>
      <c r="C81" s="74" t="s">
        <v>32</v>
      </c>
      <c r="D81" s="74">
        <f t="shared" ref="D81:D83" si="6">IF(C81="Fully met", 2, IF(C81="Partially met",1, 0))</f>
        <v>2</v>
      </c>
      <c r="E81" s="77"/>
    </row>
    <row r="82" spans="1:5" ht="50.15" customHeight="1" thickBot="1" x14ac:dyDescent="0.4">
      <c r="A82" s="148">
        <v>3</v>
      </c>
      <c r="B82" s="149" t="s">
        <v>147</v>
      </c>
      <c r="C82" s="74" t="s">
        <v>32</v>
      </c>
      <c r="D82" s="74">
        <f t="shared" si="6"/>
        <v>2</v>
      </c>
      <c r="E82" s="77"/>
    </row>
    <row r="83" spans="1:5" ht="50.15" customHeight="1" thickBot="1" x14ac:dyDescent="0.4">
      <c r="A83" s="148">
        <v>4</v>
      </c>
      <c r="B83" s="149" t="s">
        <v>148</v>
      </c>
      <c r="C83" s="74" t="s">
        <v>32</v>
      </c>
      <c r="D83" s="74">
        <f t="shared" si="6"/>
        <v>2</v>
      </c>
      <c r="E83" s="77"/>
    </row>
    <row r="84" spans="1:5" ht="50.15" customHeight="1" thickBot="1" x14ac:dyDescent="0.4">
      <c r="A84" s="148">
        <v>5</v>
      </c>
      <c r="B84" s="149" t="s">
        <v>149</v>
      </c>
      <c r="C84" s="74" t="s">
        <v>32</v>
      </c>
      <c r="D84" s="74">
        <f>IF(C84="Fully met", 2, IF(C84="Partially met",1, 0))</f>
        <v>2</v>
      </c>
      <c r="E84" s="77"/>
    </row>
    <row r="85" spans="1:5" ht="58.5" thickBot="1" x14ac:dyDescent="0.4">
      <c r="A85" s="108">
        <v>6</v>
      </c>
      <c r="B85" s="118" t="s">
        <v>150</v>
      </c>
      <c r="C85" s="108" t="s">
        <v>60</v>
      </c>
      <c r="D85" s="108">
        <f>IF(C85="Fully met", 2, IF(C85="Partially met",1, 0))</f>
        <v>1</v>
      </c>
      <c r="E85" s="150" t="s">
        <v>264</v>
      </c>
    </row>
    <row r="86" spans="1:5" ht="102" thickBot="1" x14ac:dyDescent="0.4">
      <c r="A86" s="108">
        <v>7</v>
      </c>
      <c r="B86" s="118" t="s">
        <v>151</v>
      </c>
      <c r="C86" s="108" t="s">
        <v>60</v>
      </c>
      <c r="D86" s="108">
        <f>IF(C86="Fully met", 2, IF(C86="Partially met",1, 0))</f>
        <v>1</v>
      </c>
      <c r="E86" s="151" t="s">
        <v>265</v>
      </c>
    </row>
    <row r="87" spans="1:5" ht="14.5" customHeight="1" x14ac:dyDescent="0.35">
      <c r="A87" s="152" t="s">
        <v>152</v>
      </c>
      <c r="B87" s="135"/>
      <c r="C87" s="136"/>
      <c r="D87" s="135"/>
      <c r="E87" s="153"/>
    </row>
    <row r="88" spans="1:5" ht="15" customHeight="1" thickBot="1" x14ac:dyDescent="0.4">
      <c r="A88" s="139" t="s">
        <v>113</v>
      </c>
      <c r="B88" s="140"/>
      <c r="C88" s="141"/>
      <c r="D88" s="140"/>
      <c r="E88" s="142"/>
    </row>
    <row r="89" spans="1:5" ht="50.15" customHeight="1" thickBot="1" x14ac:dyDescent="0.4">
      <c r="A89" s="74">
        <v>8</v>
      </c>
      <c r="B89" s="154" t="s">
        <v>153</v>
      </c>
      <c r="C89" s="74" t="s">
        <v>32</v>
      </c>
      <c r="D89" s="88">
        <f>IF(C89="Fully met", 2, IF(C89="Partially met",1, 0))</f>
        <v>2</v>
      </c>
      <c r="E89" s="77"/>
    </row>
    <row r="90" spans="1:5" ht="14.5" customHeight="1" x14ac:dyDescent="0.35">
      <c r="A90" s="134" t="s">
        <v>154</v>
      </c>
      <c r="B90" s="137"/>
      <c r="C90" s="136"/>
      <c r="D90" s="137"/>
      <c r="E90" s="155"/>
    </row>
    <row r="91" spans="1:5" ht="15" customHeight="1" thickBot="1" x14ac:dyDescent="0.4">
      <c r="A91" s="156" t="s">
        <v>113</v>
      </c>
      <c r="B91" s="157"/>
      <c r="C91" s="141"/>
      <c r="D91" s="157"/>
      <c r="E91" s="158"/>
    </row>
    <row r="92" spans="1:5" ht="80.150000000000006" customHeight="1" thickBot="1" x14ac:dyDescent="0.4">
      <c r="A92" s="74">
        <v>9</v>
      </c>
      <c r="B92" s="154" t="s">
        <v>155</v>
      </c>
      <c r="C92" s="74" t="s">
        <v>32</v>
      </c>
      <c r="D92" s="74">
        <f>IF(C92="Fully met", 2, IF(C92="Partially met",1, 0))</f>
        <v>2</v>
      </c>
      <c r="E92" s="77"/>
    </row>
    <row r="93" spans="1:5" ht="116.5" thickTop="1" x14ac:dyDescent="0.35">
      <c r="A93" s="95"/>
      <c r="B93" s="159" t="s">
        <v>156</v>
      </c>
      <c r="C93" s="97" t="s">
        <v>157</v>
      </c>
      <c r="D93" s="114">
        <f>SUM(D80:D86,D89,D92)</f>
        <v>16</v>
      </c>
      <c r="E93" s="96" t="s">
        <v>291</v>
      </c>
    </row>
    <row r="94" spans="1:5" ht="20.149999999999999" customHeight="1" thickBot="1" x14ac:dyDescent="0.4">
      <c r="A94" s="99"/>
      <c r="B94" s="160"/>
      <c r="C94" s="161"/>
      <c r="D94" s="116" t="s">
        <v>118</v>
      </c>
      <c r="E94" s="102"/>
    </row>
    <row r="95" spans="1:5" ht="15" thickTop="1" x14ac:dyDescent="0.35">
      <c r="A95" s="89"/>
      <c r="B95" s="44"/>
      <c r="C95" s="70"/>
      <c r="D95" s="44"/>
      <c r="E95" s="44"/>
    </row>
    <row r="96" spans="1:5" ht="15" thickBot="1" x14ac:dyDescent="0.4">
      <c r="A96" s="89"/>
      <c r="B96" s="44"/>
      <c r="C96" s="70"/>
      <c r="D96" s="44"/>
      <c r="E96" s="44"/>
    </row>
    <row r="97" spans="1:5" ht="111" customHeight="1" thickBot="1" x14ac:dyDescent="0.4">
      <c r="A97" s="71"/>
      <c r="B97" s="72" t="s">
        <v>276</v>
      </c>
      <c r="C97" s="73" t="s">
        <v>12</v>
      </c>
      <c r="D97" s="73" t="s">
        <v>13</v>
      </c>
      <c r="E97" s="73" t="s">
        <v>14</v>
      </c>
    </row>
    <row r="98" spans="1:5" ht="50.15" customHeight="1" thickBot="1" x14ac:dyDescent="0.4">
      <c r="A98" s="74">
        <v>1</v>
      </c>
      <c r="B98" s="93" t="s">
        <v>158</v>
      </c>
      <c r="C98" s="130" t="s">
        <v>32</v>
      </c>
      <c r="D98" s="130">
        <f>IF(C98="Fully met", 2, IF(C98="Partially met",1, 0))</f>
        <v>2</v>
      </c>
      <c r="E98" s="131"/>
    </row>
    <row r="99" spans="1:5" ht="50.15" customHeight="1" thickBot="1" x14ac:dyDescent="0.4">
      <c r="A99" s="74">
        <v>2</v>
      </c>
      <c r="B99" s="93" t="s">
        <v>159</v>
      </c>
      <c r="C99" s="130" t="s">
        <v>32</v>
      </c>
      <c r="D99" s="130">
        <f t="shared" ref="D99:D102" si="7">IF(C99="Fully met", 2, IF(C99="Partially met",1, 0))</f>
        <v>2</v>
      </c>
      <c r="E99" s="131"/>
    </row>
    <row r="100" spans="1:5" ht="50.15" customHeight="1" thickBot="1" x14ac:dyDescent="0.4">
      <c r="A100" s="74">
        <v>3</v>
      </c>
      <c r="B100" s="93" t="s">
        <v>160</v>
      </c>
      <c r="C100" s="130" t="s">
        <v>32</v>
      </c>
      <c r="D100" s="130">
        <f t="shared" si="7"/>
        <v>2</v>
      </c>
      <c r="E100" s="131"/>
    </row>
    <row r="101" spans="1:5" ht="50.15" customHeight="1" thickBot="1" x14ac:dyDescent="0.4">
      <c r="A101" s="74">
        <v>4</v>
      </c>
      <c r="B101" s="93" t="s">
        <v>161</v>
      </c>
      <c r="C101" s="130" t="s">
        <v>32</v>
      </c>
      <c r="D101" s="130">
        <f t="shared" si="7"/>
        <v>2</v>
      </c>
      <c r="E101" s="131"/>
    </row>
    <row r="102" spans="1:5" ht="50.15" customHeight="1" thickBot="1" x14ac:dyDescent="0.4">
      <c r="A102" s="74">
        <v>5</v>
      </c>
      <c r="B102" s="93" t="s">
        <v>162</v>
      </c>
      <c r="C102" s="130" t="s">
        <v>32</v>
      </c>
      <c r="D102" s="130">
        <f t="shared" si="7"/>
        <v>2</v>
      </c>
      <c r="E102" s="131"/>
    </row>
    <row r="103" spans="1:5" ht="80.150000000000006" customHeight="1" thickBot="1" x14ac:dyDescent="0.4">
      <c r="A103" s="74">
        <v>6</v>
      </c>
      <c r="B103" s="93" t="s">
        <v>163</v>
      </c>
      <c r="C103" s="130" t="s">
        <v>32</v>
      </c>
      <c r="D103" s="130">
        <f>IF(C103="Fully met", 2, IF(C103="Partially met",1, 0))</f>
        <v>2</v>
      </c>
      <c r="E103" s="131"/>
    </row>
    <row r="104" spans="1:5" ht="90" customHeight="1" x14ac:dyDescent="0.35">
      <c r="A104" s="104">
        <v>7</v>
      </c>
      <c r="B104" s="162" t="s">
        <v>164</v>
      </c>
      <c r="C104" s="104" t="s">
        <v>60</v>
      </c>
      <c r="D104" s="104">
        <f>IF(C104="Fully met", 2, IF(C104="Partially met",1, 0))</f>
        <v>1</v>
      </c>
      <c r="E104" s="105" t="s">
        <v>266</v>
      </c>
    </row>
    <row r="105" spans="1:5" ht="102" thickBot="1" x14ac:dyDescent="0.4">
      <c r="A105" s="108">
        <v>8</v>
      </c>
      <c r="B105" s="118" t="s">
        <v>165</v>
      </c>
      <c r="C105" s="108" t="s">
        <v>60</v>
      </c>
      <c r="D105" s="108">
        <f>IF(C105="Fully met", 2, IF(C105="Partially met",1, 0))</f>
        <v>1</v>
      </c>
      <c r="E105" s="163" t="s">
        <v>267</v>
      </c>
    </row>
    <row r="106" spans="1:5" ht="102" thickTop="1" x14ac:dyDescent="0.35">
      <c r="A106" s="95"/>
      <c r="B106" s="113" t="s">
        <v>166</v>
      </c>
      <c r="C106" s="97" t="s">
        <v>167</v>
      </c>
      <c r="D106" s="114">
        <f>SUM(D98:D105)</f>
        <v>14</v>
      </c>
      <c r="E106" s="96" t="s">
        <v>292</v>
      </c>
    </row>
    <row r="107" spans="1:5" ht="20.149999999999999" customHeight="1" thickBot="1" x14ac:dyDescent="0.4">
      <c r="A107" s="99"/>
      <c r="B107" s="100"/>
      <c r="C107" s="115"/>
      <c r="D107" s="116" t="s">
        <v>76</v>
      </c>
      <c r="E107" s="102"/>
    </row>
    <row r="108" spans="1:5" ht="15" thickTop="1" x14ac:dyDescent="0.35">
      <c r="A108" s="89"/>
      <c r="B108" s="44"/>
      <c r="C108" s="70"/>
      <c r="D108" s="44"/>
      <c r="E108" s="44"/>
    </row>
    <row r="109" spans="1:5" ht="15" thickBot="1" x14ac:dyDescent="0.4">
      <c r="A109" s="89"/>
      <c r="B109" s="44"/>
      <c r="C109" s="70"/>
      <c r="D109" s="44"/>
      <c r="E109" s="44"/>
    </row>
    <row r="110" spans="1:5" ht="102" customHeight="1" thickBot="1" x14ac:dyDescent="0.4">
      <c r="A110" s="71"/>
      <c r="B110" s="72" t="s">
        <v>277</v>
      </c>
      <c r="C110" s="73" t="s">
        <v>12</v>
      </c>
      <c r="D110" s="73" t="s">
        <v>13</v>
      </c>
      <c r="E110" s="73" t="s">
        <v>14</v>
      </c>
    </row>
    <row r="111" spans="1:5" ht="15" customHeight="1" thickBot="1" x14ac:dyDescent="0.4">
      <c r="A111" s="164" t="s">
        <v>168</v>
      </c>
      <c r="B111" s="165"/>
      <c r="C111" s="166"/>
      <c r="D111" s="165"/>
      <c r="E111" s="167"/>
    </row>
    <row r="112" spans="1:5" ht="50.15" customHeight="1" thickBot="1" x14ac:dyDescent="0.4">
      <c r="A112" s="74">
        <v>1</v>
      </c>
      <c r="B112" s="75" t="s">
        <v>169</v>
      </c>
      <c r="C112" s="74" t="s">
        <v>32</v>
      </c>
      <c r="D112" s="74">
        <f>IF(C112="Fully met", 2, IF(C112="Partially met",1, 0))</f>
        <v>2</v>
      </c>
      <c r="E112" s="77"/>
    </row>
    <row r="113" spans="1:5" ht="50.15" customHeight="1" thickBot="1" x14ac:dyDescent="0.4">
      <c r="A113" s="74">
        <v>2</v>
      </c>
      <c r="B113" s="75" t="s">
        <v>170</v>
      </c>
      <c r="C113" s="74" t="s">
        <v>32</v>
      </c>
      <c r="D113" s="74">
        <f>IF(C113="Fully met", 2, IF(C113="Partially met",1, 0))</f>
        <v>2</v>
      </c>
      <c r="E113" s="77"/>
    </row>
    <row r="114" spans="1:5" ht="74.150000000000006" customHeight="1" thickBot="1" x14ac:dyDescent="0.4">
      <c r="A114" s="168">
        <v>3</v>
      </c>
      <c r="B114" s="118" t="s">
        <v>171</v>
      </c>
      <c r="C114" s="108" t="s">
        <v>60</v>
      </c>
      <c r="D114" s="104">
        <f>IF(C114="Fully met", 2, IF(C114="Partially met",1, 0))</f>
        <v>1</v>
      </c>
      <c r="E114" s="110" t="s">
        <v>261</v>
      </c>
    </row>
    <row r="115" spans="1:5" ht="15" customHeight="1" thickBot="1" x14ac:dyDescent="0.4">
      <c r="A115" s="169" t="s">
        <v>172</v>
      </c>
      <c r="B115" s="166"/>
      <c r="C115" s="166"/>
      <c r="D115" s="170"/>
      <c r="E115" s="171"/>
    </row>
    <row r="116" spans="1:5" ht="50.15" customHeight="1" thickBot="1" x14ac:dyDescent="0.4">
      <c r="A116" s="74">
        <v>4</v>
      </c>
      <c r="B116" s="75" t="s">
        <v>173</v>
      </c>
      <c r="C116" s="74" t="s">
        <v>32</v>
      </c>
      <c r="D116" s="74">
        <f>IF(C116="Fully met", 2, IF(C116="Partially met",1, 0))</f>
        <v>2</v>
      </c>
      <c r="E116" s="77"/>
    </row>
    <row r="117" spans="1:5" ht="50.15" customHeight="1" thickBot="1" x14ac:dyDescent="0.4">
      <c r="A117" s="74">
        <v>5</v>
      </c>
      <c r="B117" s="93" t="s">
        <v>174</v>
      </c>
      <c r="C117" s="130" t="s">
        <v>32</v>
      </c>
      <c r="D117" s="74">
        <f t="shared" ref="D117" si="8">IF(C117="Fully met", 2, IF(C117="Partially met",1, 0))</f>
        <v>2</v>
      </c>
      <c r="E117" s="131"/>
    </row>
    <row r="118" spans="1:5" ht="50.15" customHeight="1" thickBot="1" x14ac:dyDescent="0.4">
      <c r="A118" s="74">
        <v>6</v>
      </c>
      <c r="B118" s="93" t="s">
        <v>175</v>
      </c>
      <c r="C118" s="130" t="s">
        <v>60</v>
      </c>
      <c r="D118" s="74">
        <f>IF(C118="Fully met", 2, IF(C118="Partially met",1, 0))</f>
        <v>1</v>
      </c>
      <c r="E118" s="131" t="s">
        <v>268</v>
      </c>
    </row>
    <row r="119" spans="1:5" ht="87.5" thickBot="1" x14ac:dyDescent="0.4">
      <c r="A119" s="108">
        <v>7</v>
      </c>
      <c r="B119" s="118" t="s">
        <v>176</v>
      </c>
      <c r="C119" s="108" t="s">
        <v>60</v>
      </c>
      <c r="D119" s="108">
        <f>IF(C119="Fully met", 2, IF(C119="Partially met",1, 0))</f>
        <v>1</v>
      </c>
      <c r="E119" s="110" t="s">
        <v>261</v>
      </c>
    </row>
    <row r="120" spans="1:5" ht="102" thickTop="1" x14ac:dyDescent="0.35">
      <c r="A120" s="95"/>
      <c r="B120" s="113" t="s">
        <v>177</v>
      </c>
      <c r="C120" s="97" t="s">
        <v>178</v>
      </c>
      <c r="D120" s="114">
        <f>SUM(D112:D114,D116:D119)</f>
        <v>11</v>
      </c>
      <c r="E120" s="96" t="s">
        <v>293</v>
      </c>
    </row>
    <row r="121" spans="1:5" ht="20.149999999999999" customHeight="1" thickBot="1" x14ac:dyDescent="0.4">
      <c r="A121" s="99"/>
      <c r="B121" s="100"/>
      <c r="C121" s="115"/>
      <c r="D121" s="116" t="s">
        <v>37</v>
      </c>
      <c r="E121" s="102"/>
    </row>
    <row r="122" spans="1:5" ht="15.5" thickTop="1" thickBot="1" x14ac:dyDescent="0.4">
      <c r="A122" s="89"/>
      <c r="B122" s="44"/>
      <c r="C122" s="70"/>
      <c r="D122" s="44"/>
      <c r="E122" s="44"/>
    </row>
    <row r="123" spans="1:5" ht="130" customHeight="1" x14ac:dyDescent="0.35">
      <c r="A123" s="71"/>
      <c r="B123" s="72" t="s">
        <v>278</v>
      </c>
      <c r="C123" s="73" t="s">
        <v>12</v>
      </c>
      <c r="D123" s="73" t="s">
        <v>13</v>
      </c>
      <c r="E123" s="73" t="s">
        <v>14</v>
      </c>
    </row>
    <row r="124" spans="1:5" ht="15" customHeight="1" thickBot="1" x14ac:dyDescent="0.4">
      <c r="A124" s="169" t="s">
        <v>179</v>
      </c>
      <c r="B124" s="170"/>
      <c r="C124" s="166"/>
      <c r="D124" s="170"/>
      <c r="E124" s="171"/>
    </row>
    <row r="125" spans="1:5" ht="50.15" customHeight="1" thickBot="1" x14ac:dyDescent="0.4">
      <c r="A125" s="74">
        <v>1</v>
      </c>
      <c r="B125" s="93" t="s">
        <v>180</v>
      </c>
      <c r="C125" s="130" t="s">
        <v>71</v>
      </c>
      <c r="D125" s="130">
        <f>IF(C125="Fully met", 2, IF(C125="Partially met",1, 0))</f>
        <v>0</v>
      </c>
      <c r="E125" s="131" t="s">
        <v>270</v>
      </c>
    </row>
    <row r="126" spans="1:5" ht="50.15" customHeight="1" thickBot="1" x14ac:dyDescent="0.4">
      <c r="A126" s="74">
        <v>2</v>
      </c>
      <c r="B126" s="93" t="s">
        <v>181</v>
      </c>
      <c r="C126" s="130" t="s">
        <v>71</v>
      </c>
      <c r="D126" s="130">
        <f>IF(C126="Fully met", 2, IF(C126="Partially met",1, 0))</f>
        <v>0</v>
      </c>
      <c r="E126" s="131" t="s">
        <v>270</v>
      </c>
    </row>
    <row r="127" spans="1:5" ht="15" customHeight="1" thickBot="1" x14ac:dyDescent="0.4">
      <c r="A127" s="169" t="s">
        <v>182</v>
      </c>
      <c r="B127" s="170"/>
      <c r="C127" s="166"/>
      <c r="D127" s="170"/>
      <c r="E127" s="171"/>
    </row>
    <row r="128" spans="1:5" ht="63" customHeight="1" thickBot="1" x14ac:dyDescent="0.4">
      <c r="A128" s="74">
        <v>3</v>
      </c>
      <c r="B128" s="75" t="s">
        <v>183</v>
      </c>
      <c r="C128" s="74" t="s">
        <v>71</v>
      </c>
      <c r="D128" s="92">
        <f>IF(C128="Fully met", 2, IF(C128="Partially met",1, 0))</f>
        <v>0</v>
      </c>
      <c r="E128" s="77" t="s">
        <v>72</v>
      </c>
    </row>
    <row r="129" spans="1:5" ht="50.15" customHeight="1" thickBot="1" x14ac:dyDescent="0.4">
      <c r="A129" s="74">
        <v>4</v>
      </c>
      <c r="B129" s="75" t="s">
        <v>184</v>
      </c>
      <c r="C129" s="74" t="s">
        <v>32</v>
      </c>
      <c r="D129" s="92">
        <f>IF(C129="Fully met", 2, IF(C129="Partially met",1, 0))</f>
        <v>2</v>
      </c>
      <c r="E129" s="77"/>
    </row>
    <row r="130" spans="1:5" ht="50.15" customHeight="1" thickBot="1" x14ac:dyDescent="0.4">
      <c r="A130" s="74">
        <v>5</v>
      </c>
      <c r="B130" s="172" t="s">
        <v>185</v>
      </c>
      <c r="C130" s="74" t="s">
        <v>32</v>
      </c>
      <c r="D130" s="92">
        <f>IF(C130="Fully met", 2, IF(C130="Partially met",1, 0))</f>
        <v>2</v>
      </c>
      <c r="E130" s="77"/>
    </row>
    <row r="131" spans="1:5" ht="69.650000000000006" customHeight="1" thickBot="1" x14ac:dyDescent="0.4">
      <c r="A131" s="108">
        <v>6</v>
      </c>
      <c r="B131" s="118" t="s">
        <v>186</v>
      </c>
      <c r="C131" s="108" t="s">
        <v>71</v>
      </c>
      <c r="D131" s="119">
        <f>IF(C131="Fully met", 2, IF(C131="Partially met",1, 0))</f>
        <v>0</v>
      </c>
      <c r="E131" s="110" t="s">
        <v>125</v>
      </c>
    </row>
    <row r="132" spans="1:5" ht="15" customHeight="1" thickBot="1" x14ac:dyDescent="0.4">
      <c r="A132" s="169" t="s">
        <v>187</v>
      </c>
      <c r="B132" s="170"/>
      <c r="C132" s="166"/>
      <c r="D132" s="170"/>
      <c r="E132" s="171"/>
    </row>
    <row r="133" spans="1:5" ht="70.5" customHeight="1" thickBot="1" x14ac:dyDescent="0.4">
      <c r="A133" s="74">
        <v>7</v>
      </c>
      <c r="B133" s="173" t="s">
        <v>188</v>
      </c>
      <c r="C133" s="74" t="s">
        <v>32</v>
      </c>
      <c r="D133" s="92">
        <f t="shared" ref="D133:D134" si="9">IF(C133="Fully met", 2, IF(C133="Partially met",1, 0))</f>
        <v>2</v>
      </c>
      <c r="E133" s="77"/>
    </row>
    <row r="134" spans="1:5" ht="69.650000000000006" customHeight="1" thickBot="1" x14ac:dyDescent="0.4">
      <c r="A134" s="74">
        <v>8</v>
      </c>
      <c r="B134" s="75" t="s">
        <v>189</v>
      </c>
      <c r="C134" s="74" t="s">
        <v>32</v>
      </c>
      <c r="D134" s="92">
        <f t="shared" si="9"/>
        <v>2</v>
      </c>
      <c r="E134" s="77"/>
    </row>
    <row r="135" spans="1:5" ht="71.150000000000006" customHeight="1" thickBot="1" x14ac:dyDescent="0.4">
      <c r="A135" s="74">
        <v>9</v>
      </c>
      <c r="B135" s="75" t="s">
        <v>190</v>
      </c>
      <c r="C135" s="74" t="s">
        <v>32</v>
      </c>
      <c r="D135" s="94">
        <f>IF(C135="Fully met", 2, IF(C135="Partially met",1, 0))</f>
        <v>2</v>
      </c>
      <c r="E135" s="77"/>
    </row>
    <row r="136" spans="1:5" ht="74.150000000000006" customHeight="1" thickTop="1" thickBot="1" x14ac:dyDescent="0.4">
      <c r="A136" s="108">
        <v>10</v>
      </c>
      <c r="B136" s="118" t="s">
        <v>191</v>
      </c>
      <c r="C136" s="108" t="s">
        <v>71</v>
      </c>
      <c r="D136" s="119">
        <f>IF(C136="Fully met", 2, IF(C136="Partially met",1, 0))</f>
        <v>0</v>
      </c>
      <c r="E136" s="110" t="s">
        <v>125</v>
      </c>
    </row>
    <row r="137" spans="1:5" ht="44" thickTop="1" x14ac:dyDescent="0.35">
      <c r="A137" s="95"/>
      <c r="B137" s="113" t="s">
        <v>192</v>
      </c>
      <c r="C137" s="97" t="s">
        <v>193</v>
      </c>
      <c r="D137" s="114">
        <f>SUM(D125:D126,D128:D131,D133:D136)</f>
        <v>10</v>
      </c>
      <c r="E137" s="96" t="s">
        <v>294</v>
      </c>
    </row>
    <row r="138" spans="1:5" ht="16" thickBot="1" x14ac:dyDescent="0.4">
      <c r="A138" s="99"/>
      <c r="B138" s="100"/>
      <c r="C138" s="115"/>
      <c r="D138" s="116" t="s">
        <v>133</v>
      </c>
      <c r="E138" s="102"/>
    </row>
    <row r="139" spans="1:5" ht="15.5" thickTop="1" thickBot="1" x14ac:dyDescent="0.4"/>
    <row r="140" spans="1:5" ht="58" x14ac:dyDescent="0.35">
      <c r="A140" s="15"/>
      <c r="B140" s="14" t="s">
        <v>194</v>
      </c>
      <c r="C140" s="13" t="s">
        <v>12</v>
      </c>
      <c r="D140" s="13" t="s">
        <v>13</v>
      </c>
      <c r="E140" s="13" t="s">
        <v>14</v>
      </c>
    </row>
    <row r="141" spans="1:5" ht="108.65" customHeight="1" x14ac:dyDescent="0.35">
      <c r="A141" s="16">
        <v>1</v>
      </c>
      <c r="B141" s="17" t="s">
        <v>195</v>
      </c>
      <c r="C141" s="16"/>
      <c r="D141" s="16">
        <f>IF(C141="Fully met", 2, IF(C141="Partially met",1, 0))</f>
        <v>0</v>
      </c>
      <c r="E141" s="19"/>
    </row>
    <row r="142" spans="1:5" ht="73" customHeight="1" x14ac:dyDescent="0.35">
      <c r="A142" s="16">
        <v>2</v>
      </c>
      <c r="B142" s="17" t="s">
        <v>196</v>
      </c>
      <c r="C142" s="16"/>
      <c r="D142" s="16">
        <f t="shared" ref="D142:D148" si="10">IF(C142="Fully met", 2, IF(C142="Partially met",1, 0))</f>
        <v>0</v>
      </c>
      <c r="E142" s="19"/>
    </row>
    <row r="143" spans="1:5" ht="79.5" customHeight="1" thickBot="1" x14ac:dyDescent="0.4">
      <c r="A143" s="16">
        <v>3</v>
      </c>
      <c r="B143" s="26" t="s">
        <v>197</v>
      </c>
      <c r="C143" s="16"/>
      <c r="D143" s="16">
        <f t="shared" si="10"/>
        <v>0</v>
      </c>
      <c r="E143" s="19"/>
    </row>
    <row r="144" spans="1:5" ht="99.65" customHeight="1" thickBot="1" x14ac:dyDescent="0.4">
      <c r="A144" s="16">
        <v>4</v>
      </c>
      <c r="B144" s="26" t="s">
        <v>198</v>
      </c>
      <c r="C144" s="16"/>
      <c r="D144" s="16">
        <v>0</v>
      </c>
      <c r="E144" s="19"/>
    </row>
    <row r="145" spans="1:5" ht="82.5" customHeight="1" thickBot="1" x14ac:dyDescent="0.4">
      <c r="A145" s="16">
        <v>5</v>
      </c>
      <c r="B145" s="17" t="s">
        <v>199</v>
      </c>
      <c r="C145" s="16"/>
      <c r="D145" s="16">
        <f t="shared" si="10"/>
        <v>0</v>
      </c>
      <c r="E145" s="19"/>
    </row>
    <row r="146" spans="1:5" ht="96" customHeight="1" x14ac:dyDescent="0.35">
      <c r="A146" s="16">
        <v>6</v>
      </c>
      <c r="B146" s="17" t="s">
        <v>200</v>
      </c>
      <c r="C146" s="16"/>
      <c r="D146" s="16">
        <f t="shared" si="10"/>
        <v>0</v>
      </c>
      <c r="E146" s="19"/>
    </row>
    <row r="147" spans="1:5" ht="69" customHeight="1" x14ac:dyDescent="0.35">
      <c r="A147" s="16">
        <v>7</v>
      </c>
      <c r="B147" s="17" t="s">
        <v>201</v>
      </c>
      <c r="C147" s="16"/>
      <c r="D147" s="16">
        <f t="shared" si="10"/>
        <v>0</v>
      </c>
      <c r="E147" s="19"/>
    </row>
    <row r="148" spans="1:5" ht="116.15" customHeight="1" x14ac:dyDescent="0.35">
      <c r="A148" s="16">
        <v>8</v>
      </c>
      <c r="B148" s="17" t="s">
        <v>202</v>
      </c>
      <c r="C148" s="16"/>
      <c r="D148" s="16">
        <f t="shared" si="10"/>
        <v>0</v>
      </c>
      <c r="E148" s="19"/>
    </row>
    <row r="149" spans="1:5" ht="75" customHeight="1" x14ac:dyDescent="0.35">
      <c r="A149" s="16">
        <v>9</v>
      </c>
      <c r="B149" s="17" t="s">
        <v>203</v>
      </c>
      <c r="C149" s="16"/>
      <c r="D149" s="16">
        <f t="shared" ref="D149:D157" si="11">IF(C149="Fully met", 2, IF(C149="Partially met",1, 0))</f>
        <v>0</v>
      </c>
      <c r="E149" s="19"/>
    </row>
    <row r="150" spans="1:5" ht="65.5" customHeight="1" x14ac:dyDescent="0.35">
      <c r="A150" s="16">
        <v>10</v>
      </c>
      <c r="B150" s="17" t="s">
        <v>204</v>
      </c>
      <c r="C150" s="16"/>
      <c r="D150" s="16">
        <f t="shared" si="11"/>
        <v>0</v>
      </c>
      <c r="E150" s="19"/>
    </row>
    <row r="151" spans="1:5" ht="78" customHeight="1" x14ac:dyDescent="0.35">
      <c r="A151" s="16">
        <v>11</v>
      </c>
      <c r="B151" s="17" t="s">
        <v>205</v>
      </c>
      <c r="C151" s="16"/>
      <c r="D151" s="16">
        <f t="shared" si="11"/>
        <v>0</v>
      </c>
      <c r="E151" s="19"/>
    </row>
    <row r="152" spans="1:5" ht="63" customHeight="1" x14ac:dyDescent="0.35">
      <c r="A152" s="16">
        <v>12</v>
      </c>
      <c r="B152" s="17" t="s">
        <v>206</v>
      </c>
      <c r="C152" s="16"/>
      <c r="D152" s="16">
        <f t="shared" si="11"/>
        <v>0</v>
      </c>
      <c r="E152" s="19"/>
    </row>
    <row r="153" spans="1:5" ht="80.5" customHeight="1" x14ac:dyDescent="0.35">
      <c r="A153" s="16">
        <v>13</v>
      </c>
      <c r="B153" s="17" t="s">
        <v>207</v>
      </c>
      <c r="C153" s="16"/>
      <c r="D153" s="16">
        <f t="shared" si="11"/>
        <v>0</v>
      </c>
      <c r="E153" s="19"/>
    </row>
    <row r="154" spans="1:5" ht="66" customHeight="1" x14ac:dyDescent="0.35">
      <c r="A154" s="16">
        <v>14</v>
      </c>
      <c r="B154" s="17" t="s">
        <v>208</v>
      </c>
      <c r="C154" s="16"/>
      <c r="D154" s="16">
        <f t="shared" si="11"/>
        <v>0</v>
      </c>
      <c r="E154" s="19"/>
    </row>
    <row r="155" spans="1:5" ht="62.5" customHeight="1" x14ac:dyDescent="0.35">
      <c r="A155" s="16">
        <v>15</v>
      </c>
      <c r="B155" s="17" t="s">
        <v>209</v>
      </c>
      <c r="C155" s="16"/>
      <c r="D155" s="16">
        <f t="shared" si="11"/>
        <v>0</v>
      </c>
      <c r="E155" s="19"/>
    </row>
    <row r="156" spans="1:5" ht="75" customHeight="1" x14ac:dyDescent="0.35">
      <c r="A156" s="16">
        <v>16</v>
      </c>
      <c r="B156" s="17" t="s">
        <v>210</v>
      </c>
      <c r="C156" s="16"/>
      <c r="D156" s="16">
        <f t="shared" si="11"/>
        <v>0</v>
      </c>
      <c r="E156" s="19"/>
    </row>
    <row r="157" spans="1:5" ht="77.5" customHeight="1" x14ac:dyDescent="0.35">
      <c r="A157" s="16">
        <v>17</v>
      </c>
      <c r="B157" s="17" t="s">
        <v>211</v>
      </c>
      <c r="C157" s="16"/>
      <c r="D157" s="16">
        <f t="shared" si="11"/>
        <v>0</v>
      </c>
      <c r="E157" s="19"/>
    </row>
    <row r="158" spans="1:5" ht="39.5" thickTop="1" x14ac:dyDescent="0.35">
      <c r="A158" s="20"/>
      <c r="B158" s="27" t="s">
        <v>212</v>
      </c>
      <c r="C158" s="22" t="s">
        <v>213</v>
      </c>
      <c r="D158" s="28">
        <f>SUM(D141:D157)</f>
        <v>0</v>
      </c>
      <c r="E158" s="21" t="s">
        <v>75</v>
      </c>
    </row>
    <row r="159" spans="1:5" ht="16" thickBot="1" x14ac:dyDescent="0.4">
      <c r="A159" s="23"/>
      <c r="B159" s="24"/>
      <c r="C159" s="29"/>
      <c r="D159" s="30" t="s">
        <v>214</v>
      </c>
      <c r="E159" s="25"/>
    </row>
    <row r="160" spans="1:5" ht="15" thickTop="1" x14ac:dyDescent="0.35"/>
  </sheetData>
  <sheetProtection algorithmName="SHA-512" hashValue="bYaPhhlXbGcBvzYrhMiIsO3SKDUWL/8kNosnQ6YePIamNoKnKIoS32CAHsbkjSs4tCvHvm09n22gzptHbDeweA==" saltValue="SjidyOxun1N8lKYCgGo6nw==" spinCount="100000" sheet="1" formatCells="0" formatColumns="0" formatRows="0"/>
  <dataValidations count="1">
    <dataValidation type="list" allowBlank="1" showInputMessage="1" showErrorMessage="1" sqref="C133:C136 C4:C11 C16:C28 C44 C50:C55 C58:C61 C66:C74 C80:C86 C89 C92 C98:C105 C112:C114 C116:C119 C125:C126 C128:C131 C34:C41 C141:C157" xr:uid="{B06780B8-184E-4D40-8D05-80D97A20FE27}">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BCB5-8EA8-47F1-8E57-B06791D43660}">
  <sheetPr codeName="Sheet5"/>
  <dimension ref="A1:E10"/>
  <sheetViews>
    <sheetView showRowColHeaders="0" showRuler="0" zoomScaleNormal="100" workbookViewId="0">
      <selection activeCell="B16" sqref="B16"/>
    </sheetView>
  </sheetViews>
  <sheetFormatPr defaultRowHeight="14.5" x14ac:dyDescent="0.35"/>
  <cols>
    <col min="1" max="1" width="5.54296875" customWidth="1"/>
    <col min="2" max="2" width="50.54296875" customWidth="1"/>
    <col min="3" max="3" width="15.54296875" customWidth="1"/>
    <col min="4" max="4" width="15.54296875" style="5" customWidth="1"/>
    <col min="5" max="5" width="40.54296875" customWidth="1"/>
  </cols>
  <sheetData>
    <row r="1" spans="1:5" ht="18.5" x14ac:dyDescent="0.45">
      <c r="A1" s="43" t="s">
        <v>215</v>
      </c>
      <c r="B1" s="44"/>
      <c r="C1" s="44"/>
      <c r="D1" s="70"/>
      <c r="E1" s="44"/>
    </row>
    <row r="2" spans="1:5" ht="15" thickBot="1" x14ac:dyDescent="0.4">
      <c r="A2" s="44"/>
      <c r="B2" s="44"/>
      <c r="C2" s="44"/>
      <c r="D2" s="70"/>
      <c r="E2" s="44"/>
    </row>
    <row r="3" spans="1:5" ht="50.15" customHeight="1" thickBot="1" x14ac:dyDescent="0.4">
      <c r="A3" s="71"/>
      <c r="B3" s="72" t="s">
        <v>216</v>
      </c>
      <c r="C3" s="73" t="s">
        <v>12</v>
      </c>
      <c r="D3" s="73" t="s">
        <v>13</v>
      </c>
      <c r="E3" s="73" t="s">
        <v>14</v>
      </c>
    </row>
    <row r="4" spans="1:5" ht="50.15" customHeight="1" thickBot="1" x14ac:dyDescent="0.4">
      <c r="A4" s="74">
        <v>1</v>
      </c>
      <c r="B4" s="75" t="s">
        <v>217</v>
      </c>
      <c r="C4" s="76" t="s">
        <v>32</v>
      </c>
      <c r="D4" s="74">
        <f>IF(C4="Fully met", 2, IF(C4="Partially met",1, 0))</f>
        <v>2</v>
      </c>
      <c r="E4" s="77"/>
    </row>
    <row r="5" spans="1:5" ht="50.15" customHeight="1" thickBot="1" x14ac:dyDescent="0.4">
      <c r="A5" s="74">
        <v>2</v>
      </c>
      <c r="B5" s="75" t="s">
        <v>218</v>
      </c>
      <c r="C5" s="76" t="s">
        <v>32</v>
      </c>
      <c r="D5" s="74">
        <f t="shared" ref="D5:D7" si="0">IF(C5="Fully met", 2, IF(C5="Partially met",1, 0))</f>
        <v>2</v>
      </c>
      <c r="E5" s="77"/>
    </row>
    <row r="6" spans="1:5" ht="50.15" customHeight="1" thickBot="1" x14ac:dyDescent="0.4">
      <c r="A6" s="74">
        <v>3</v>
      </c>
      <c r="B6" s="75" t="s">
        <v>219</v>
      </c>
      <c r="C6" s="76" t="s">
        <v>32</v>
      </c>
      <c r="D6" s="74">
        <f t="shared" si="0"/>
        <v>2</v>
      </c>
      <c r="E6" s="77"/>
    </row>
    <row r="7" spans="1:5" ht="50.15" customHeight="1" thickBot="1" x14ac:dyDescent="0.4">
      <c r="A7" s="74">
        <v>4</v>
      </c>
      <c r="B7" s="75" t="s">
        <v>220</v>
      </c>
      <c r="C7" s="76" t="s">
        <v>32</v>
      </c>
      <c r="D7" s="74">
        <f t="shared" si="0"/>
        <v>2</v>
      </c>
      <c r="E7" s="77"/>
    </row>
    <row r="8" spans="1:5" ht="44" thickTop="1" x14ac:dyDescent="0.35">
      <c r="A8" s="78"/>
      <c r="B8" s="79"/>
      <c r="C8" s="80" t="s">
        <v>221</v>
      </c>
      <c r="D8" s="81">
        <f>SUM(D4:D7)</f>
        <v>8</v>
      </c>
      <c r="E8" s="82" t="s">
        <v>75</v>
      </c>
    </row>
    <row r="9" spans="1:5" ht="20.149999999999999" customHeight="1" thickBot="1" x14ac:dyDescent="0.4">
      <c r="A9" s="83"/>
      <c r="B9" s="84"/>
      <c r="C9" s="85"/>
      <c r="D9" s="86" t="s">
        <v>27</v>
      </c>
      <c r="E9" s="87"/>
    </row>
    <row r="10" spans="1:5" ht="15" thickTop="1" x14ac:dyDescent="0.35"/>
  </sheetData>
  <sheetProtection algorithmName="SHA-512" hashValue="D+3MLles4i1z3uJ0g6pDoyoukQfDFDrAiLvtbWWuCmm0zUt6ejK3memoNBGrAlVW1YEnx2qbGFrVAcnsCZJZtA==" saltValue="15Frfdk4hqQGYyzjAgqZcQ==" spinCount="100000" sheet="1" formatCells="0" formatColumns="0" formatRows="0"/>
  <dataValidations count="1">
    <dataValidation type="list" allowBlank="1" showInputMessage="1" showErrorMessage="1" sqref="C4:C7" xr:uid="{E9A8102E-BE3B-4AC7-B6A9-E49D0F660B3D}">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88FC-3B0B-434E-AD18-3899466E8195}">
  <sheetPr codeName="Sheet6"/>
  <dimension ref="A1:E26"/>
  <sheetViews>
    <sheetView showRowColHeaders="0" showRuler="0" zoomScaleNormal="100" workbookViewId="0">
      <selection sqref="A1:E26"/>
    </sheetView>
  </sheetViews>
  <sheetFormatPr defaultRowHeight="14.5" x14ac:dyDescent="0.35"/>
  <cols>
    <col min="1" max="1" width="40.54296875" customWidth="1"/>
    <col min="2" max="2" width="15.54296875" customWidth="1"/>
    <col min="3" max="3" width="20.54296875" customWidth="1"/>
    <col min="4" max="4" width="25.54296875" customWidth="1"/>
    <col min="5" max="5" width="20.54296875" customWidth="1"/>
  </cols>
  <sheetData>
    <row r="1" spans="1:5" ht="18.5" x14ac:dyDescent="0.45">
      <c r="A1" s="43" t="s">
        <v>222</v>
      </c>
      <c r="B1" s="44"/>
      <c r="C1" s="44"/>
      <c r="D1" s="44"/>
      <c r="E1" s="44"/>
    </row>
    <row r="2" spans="1:5" x14ac:dyDescent="0.35">
      <c r="A2" s="44"/>
      <c r="B2" s="44"/>
      <c r="C2" s="44"/>
      <c r="D2" s="44"/>
      <c r="E2" s="44"/>
    </row>
    <row r="3" spans="1:5" ht="19" thickBot="1" x14ac:dyDescent="0.5">
      <c r="A3" s="45" t="s">
        <v>20</v>
      </c>
      <c r="B3" s="44"/>
      <c r="C3" s="44"/>
      <c r="D3" s="44"/>
      <c r="E3" s="44"/>
    </row>
    <row r="4" spans="1:5" ht="16" thickBot="1" x14ac:dyDescent="0.4">
      <c r="A4" s="46" t="s">
        <v>51</v>
      </c>
      <c r="B4" s="47"/>
      <c r="C4" s="48"/>
      <c r="D4" s="48"/>
      <c r="E4" s="49"/>
    </row>
    <row r="5" spans="1:5" ht="15" thickBot="1" x14ac:dyDescent="0.4">
      <c r="A5" s="50" t="s">
        <v>52</v>
      </c>
      <c r="B5" s="47"/>
      <c r="C5" s="48"/>
      <c r="D5" s="48"/>
      <c r="E5" s="49"/>
    </row>
    <row r="6" spans="1:5" ht="15" thickBot="1" x14ac:dyDescent="0.4">
      <c r="A6" s="51" t="s">
        <v>223</v>
      </c>
      <c r="B6" s="44"/>
      <c r="C6" s="52"/>
      <c r="D6" s="52"/>
      <c r="E6" s="53"/>
    </row>
    <row r="7" spans="1:5" ht="15" thickBot="1" x14ac:dyDescent="0.4">
      <c r="A7" s="54"/>
      <c r="B7" s="51"/>
      <c r="C7" s="55" t="s">
        <v>287</v>
      </c>
      <c r="D7" s="56" t="str">
        <f>'Phase 1'!D39</f>
        <v>YES (required to move to Phase 2)</v>
      </c>
      <c r="E7" s="53"/>
    </row>
    <row r="8" spans="1:5" ht="15" thickBot="1" x14ac:dyDescent="0.4">
      <c r="A8" s="54"/>
      <c r="B8" s="57" t="s">
        <v>55</v>
      </c>
      <c r="C8" s="58">
        <f>'Phase 1'!C40</f>
        <v>36</v>
      </c>
      <c r="D8" s="56">
        <f>'Phase 1'!D40</f>
        <v>0</v>
      </c>
      <c r="E8" s="53"/>
    </row>
    <row r="9" spans="1:5" ht="16" thickBot="1" x14ac:dyDescent="0.4">
      <c r="A9" s="59"/>
      <c r="B9" s="60"/>
      <c r="C9" s="61" t="s">
        <v>18</v>
      </c>
      <c r="D9" s="62" t="str">
        <f>'Phase 1'!D41</f>
        <v>Program moves to Phase 2</v>
      </c>
      <c r="E9" s="63"/>
    </row>
    <row r="10" spans="1:5" x14ac:dyDescent="0.35">
      <c r="A10" s="44"/>
      <c r="B10" s="44"/>
      <c r="C10" s="44"/>
      <c r="D10" s="44"/>
      <c r="E10" s="44"/>
    </row>
    <row r="11" spans="1:5" ht="19" thickBot="1" x14ac:dyDescent="0.5">
      <c r="A11" s="45" t="s">
        <v>57</v>
      </c>
      <c r="B11" s="44"/>
      <c r="C11" s="44"/>
      <c r="D11" s="44"/>
      <c r="E11" s="44"/>
    </row>
    <row r="12" spans="1:5" ht="20.149999999999999" customHeight="1" thickBot="1" x14ac:dyDescent="0.4">
      <c r="A12" s="64" t="s">
        <v>224</v>
      </c>
      <c r="B12" s="64" t="s">
        <v>225</v>
      </c>
      <c r="C12" s="64"/>
      <c r="D12" s="64" t="s">
        <v>52</v>
      </c>
      <c r="E12" s="65"/>
    </row>
    <row r="13" spans="1:5" s="6" customFormat="1" ht="40" customHeight="1" thickBot="1" x14ac:dyDescent="0.4">
      <c r="A13" s="66" t="s">
        <v>226</v>
      </c>
      <c r="B13" s="67">
        <f>'Phase 2'!D12</f>
        <v>11</v>
      </c>
      <c r="C13" s="67" t="s">
        <v>227</v>
      </c>
      <c r="D13" s="68" t="s">
        <v>228</v>
      </c>
      <c r="E13" s="67" t="s">
        <v>269</v>
      </c>
    </row>
    <row r="14" spans="1:5" s="6" customFormat="1" ht="40" customHeight="1" thickBot="1" x14ac:dyDescent="0.4">
      <c r="A14" s="66" t="s">
        <v>229</v>
      </c>
      <c r="B14" s="67">
        <f>'Phase 2'!D29</f>
        <v>23</v>
      </c>
      <c r="C14" s="67" t="s">
        <v>99</v>
      </c>
      <c r="D14" s="68" t="s">
        <v>230</v>
      </c>
      <c r="E14" s="67" t="s">
        <v>16</v>
      </c>
    </row>
    <row r="15" spans="1:5" s="6" customFormat="1" ht="40" customHeight="1" thickBot="1" x14ac:dyDescent="0.4">
      <c r="A15" s="66" t="s">
        <v>231</v>
      </c>
      <c r="B15" s="67">
        <f>'Phase 2'!D45</f>
        <v>15</v>
      </c>
      <c r="C15" s="67" t="s">
        <v>118</v>
      </c>
      <c r="D15" s="69" t="s">
        <v>232</v>
      </c>
      <c r="E15" s="67" t="s">
        <v>16</v>
      </c>
    </row>
    <row r="16" spans="1:5" s="6" customFormat="1" ht="40" customHeight="1" thickBot="1" x14ac:dyDescent="0.4">
      <c r="A16" s="66" t="s">
        <v>233</v>
      </c>
      <c r="B16" s="67">
        <f>'Phase 2'!D62</f>
        <v>19</v>
      </c>
      <c r="C16" s="67" t="s">
        <v>133</v>
      </c>
      <c r="D16" s="69" t="s">
        <v>234</v>
      </c>
      <c r="E16" s="67" t="s">
        <v>16</v>
      </c>
    </row>
    <row r="17" spans="1:5" s="6" customFormat="1" ht="40" customHeight="1" thickBot="1" x14ac:dyDescent="0.4">
      <c r="A17" s="66" t="s">
        <v>235</v>
      </c>
      <c r="B17" s="67">
        <f>'Phase 2'!D75</f>
        <v>15</v>
      </c>
      <c r="C17" s="67" t="s">
        <v>118</v>
      </c>
      <c r="D17" s="69" t="s">
        <v>232</v>
      </c>
      <c r="E17" s="67" t="s">
        <v>16</v>
      </c>
    </row>
    <row r="18" spans="1:5" s="6" customFormat="1" ht="40" customHeight="1" thickBot="1" x14ac:dyDescent="0.4">
      <c r="A18" s="66" t="s">
        <v>236</v>
      </c>
      <c r="B18" s="67">
        <f>'Phase 2'!D93</f>
        <v>16</v>
      </c>
      <c r="C18" s="67" t="s">
        <v>118</v>
      </c>
      <c r="D18" s="69" t="s">
        <v>232</v>
      </c>
      <c r="E18" s="67" t="s">
        <v>16</v>
      </c>
    </row>
    <row r="19" spans="1:5" s="6" customFormat="1" ht="40" customHeight="1" thickBot="1" x14ac:dyDescent="0.4">
      <c r="A19" s="66" t="s">
        <v>237</v>
      </c>
      <c r="B19" s="67">
        <f>'Phase 2'!D106</f>
        <v>14</v>
      </c>
      <c r="C19" s="67" t="s">
        <v>76</v>
      </c>
      <c r="D19" s="69" t="s">
        <v>238</v>
      </c>
      <c r="E19" s="67" t="s">
        <v>16</v>
      </c>
    </row>
    <row r="20" spans="1:5" s="6" customFormat="1" ht="40" customHeight="1" thickBot="1" x14ac:dyDescent="0.4">
      <c r="A20" s="66" t="s">
        <v>239</v>
      </c>
      <c r="B20" s="67">
        <f>'Phase 2'!D120</f>
        <v>11</v>
      </c>
      <c r="C20" s="67" t="s">
        <v>37</v>
      </c>
      <c r="D20" s="68" t="s">
        <v>240</v>
      </c>
      <c r="E20" s="67" t="s">
        <v>16</v>
      </c>
    </row>
    <row r="21" spans="1:5" s="6" customFormat="1" ht="40" customHeight="1" thickBot="1" x14ac:dyDescent="0.4">
      <c r="A21" s="66" t="s">
        <v>241</v>
      </c>
      <c r="B21" s="67">
        <f>'Phase 2'!D137</f>
        <v>10</v>
      </c>
      <c r="C21" s="67" t="s">
        <v>133</v>
      </c>
      <c r="D21" s="68" t="s">
        <v>242</v>
      </c>
      <c r="E21" s="67" t="s">
        <v>269</v>
      </c>
    </row>
    <row r="22" spans="1:5" s="6" customFormat="1" ht="40" customHeight="1" thickBot="1" x14ac:dyDescent="0.4">
      <c r="A22" s="66" t="s">
        <v>243</v>
      </c>
      <c r="B22" s="67">
        <f>'Phase 2'!D158</f>
        <v>0</v>
      </c>
      <c r="C22" s="67" t="s">
        <v>214</v>
      </c>
      <c r="D22" s="68" t="s">
        <v>244</v>
      </c>
      <c r="E22" s="67"/>
    </row>
    <row r="23" spans="1:5" ht="18.5" x14ac:dyDescent="0.45">
      <c r="A23" s="45"/>
      <c r="B23" s="44"/>
      <c r="C23" s="44"/>
      <c r="D23" s="44"/>
      <c r="E23" s="44"/>
    </row>
    <row r="24" spans="1:5" ht="19" thickBot="1" x14ac:dyDescent="0.5">
      <c r="A24" s="45" t="s">
        <v>245</v>
      </c>
      <c r="B24" s="44"/>
      <c r="C24" s="44"/>
      <c r="D24" s="44"/>
      <c r="E24" s="44"/>
    </row>
    <row r="25" spans="1:5" ht="16" thickBot="1" x14ac:dyDescent="0.4">
      <c r="A25" s="64" t="s">
        <v>224</v>
      </c>
      <c r="B25" s="64" t="s">
        <v>225</v>
      </c>
      <c r="C25" s="64"/>
      <c r="D25" s="44"/>
      <c r="E25" s="44"/>
    </row>
    <row r="26" spans="1:5" ht="68.5" thickBot="1" x14ac:dyDescent="0.4">
      <c r="A26" s="66" t="s">
        <v>246</v>
      </c>
      <c r="B26" s="67">
        <f>Usability!D8</f>
        <v>8</v>
      </c>
      <c r="C26" s="67" t="s">
        <v>247</v>
      </c>
      <c r="D26" s="44"/>
      <c r="E26" s="44"/>
    </row>
  </sheetData>
  <sheetProtection algorithmName="SHA-512" hashValue="Soi1rJF2VsfsmE4kIj91ypt9+bbSqpXTMXJ6Hh6EvwkWx5ur3iS0+PVanuW6trI4p8q7pCfS6zTWpWViFrXRQA==" saltValue="e1Cs+3TgWK2nunaVBGBJjQ==" spinCount="100000" sheet="1" formatCells="0" formatColumns="0" formatRows="0"/>
  <dataValidations count="2">
    <dataValidation type="list" allowBlank="1" showInputMessage="1" showErrorMessage="1" sqref="C7" xr:uid="{A0E50770-2D12-40E5-BD59-3CF9575F140F}">
      <formula1>"YES (required to move forward), NO (does not move forward)"</formula1>
    </dataValidation>
    <dataValidation type="list" allowBlank="1" showInputMessage="1" showErrorMessage="1" sqref="E13:E22" xr:uid="{5700C7B2-DB46-4E78-AEB0-001A3CFDA409}">
      <formula1>"Met, Not Met"</formula1>
    </dataValidation>
  </dataValidations>
  <pageMargins left="0.25" right="0.25" top="0.75" bottom="0.75" header="0.3" footer="0.3"/>
  <pageSetup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D799-4705-4C81-83A7-E593F993EEAC}">
  <sheetPr codeName="Sheet7"/>
  <dimension ref="A1:B16"/>
  <sheetViews>
    <sheetView showRowColHeaders="0" tabSelected="1" showRuler="0" zoomScaleNormal="100" workbookViewId="0">
      <selection activeCell="B16" sqref="B16"/>
    </sheetView>
  </sheetViews>
  <sheetFormatPr defaultRowHeight="14.5" x14ac:dyDescent="0.35"/>
  <cols>
    <col min="1" max="1" width="40.54296875" customWidth="1"/>
    <col min="2" max="2" width="80.54296875" customWidth="1"/>
  </cols>
  <sheetData>
    <row r="1" spans="1:2" ht="18.5" x14ac:dyDescent="0.45">
      <c r="A1" s="31" t="s">
        <v>248</v>
      </c>
    </row>
    <row r="2" spans="1:2" ht="15" thickBot="1" x14ac:dyDescent="0.4"/>
    <row r="3" spans="1:2" s="6" customFormat="1" ht="30" customHeight="1" thickBot="1" x14ac:dyDescent="0.4">
      <c r="A3" s="32" t="s">
        <v>249</v>
      </c>
      <c r="B3" s="33" t="s">
        <v>280</v>
      </c>
    </row>
    <row r="4" spans="1:2" s="6" customFormat="1" ht="30" customHeight="1" thickBot="1" x14ac:dyDescent="0.4">
      <c r="A4" s="32" t="s">
        <v>250</v>
      </c>
      <c r="B4" s="33" t="s">
        <v>281</v>
      </c>
    </row>
    <row r="5" spans="1:2" s="6" customFormat="1" ht="30" customHeight="1" thickBot="1" x14ac:dyDescent="0.4">
      <c r="A5" s="32" t="s">
        <v>251</v>
      </c>
      <c r="B5" s="33" t="s">
        <v>282</v>
      </c>
    </row>
    <row r="6" spans="1:2" s="6" customFormat="1" ht="30" customHeight="1" thickBot="1" x14ac:dyDescent="0.4">
      <c r="A6" s="32" t="s">
        <v>252</v>
      </c>
      <c r="B6" s="33" t="s">
        <v>283</v>
      </c>
    </row>
    <row r="7" spans="1:2" s="6" customFormat="1" ht="30" customHeight="1" thickBot="1" x14ac:dyDescent="0.4">
      <c r="A7" s="32" t="s">
        <v>253</v>
      </c>
      <c r="B7" s="33" t="s">
        <v>284</v>
      </c>
    </row>
    <row r="8" spans="1:2" s="6" customFormat="1" ht="30" customHeight="1" thickBot="1" x14ac:dyDescent="0.4">
      <c r="A8" s="32" t="s">
        <v>254</v>
      </c>
      <c r="B8" s="41" t="s">
        <v>285</v>
      </c>
    </row>
    <row r="9" spans="1:2" s="6" customFormat="1" ht="30" customHeight="1" thickBot="1" x14ac:dyDescent="0.4">
      <c r="A9" s="40" t="s">
        <v>255</v>
      </c>
      <c r="B9" s="33" t="s">
        <v>286</v>
      </c>
    </row>
    <row r="10" spans="1:2" s="6" customFormat="1" ht="30" customHeight="1" thickBot="1" x14ac:dyDescent="0.4">
      <c r="A10" s="34"/>
      <c r="B10" s="42"/>
    </row>
    <row r="11" spans="1:2" s="6" customFormat="1" ht="30" customHeight="1" thickBot="1" x14ac:dyDescent="0.4">
      <c r="A11" s="35" t="s">
        <v>256</v>
      </c>
      <c r="B11" s="36"/>
    </row>
    <row r="12" spans="1:2" s="6" customFormat="1" ht="30" customHeight="1" thickBot="1" x14ac:dyDescent="0.4">
      <c r="A12" s="37" t="s">
        <v>257</v>
      </c>
      <c r="B12" s="38" t="str">
        <f>'Statute Requirements'!D7</f>
        <v>All marked Met (Score Phase 1)</v>
      </c>
    </row>
    <row r="13" spans="1:2" s="6" customFormat="1" ht="30" customHeight="1" thickBot="1" x14ac:dyDescent="0.4">
      <c r="A13" s="32" t="s">
        <v>258</v>
      </c>
      <c r="B13" s="18" t="str">
        <f>'Ratings Summary'!D9</f>
        <v>Program moves to Phase 2</v>
      </c>
    </row>
    <row r="14" spans="1:2" s="6" customFormat="1" ht="58.5" customHeight="1" thickBot="1" x14ac:dyDescent="0.4">
      <c r="A14" s="32" t="s">
        <v>259</v>
      </c>
      <c r="B14" s="18"/>
    </row>
    <row r="15" spans="1:2" s="6" customFormat="1" ht="100" customHeight="1" thickBot="1" x14ac:dyDescent="0.4">
      <c r="A15" s="39" t="s">
        <v>260</v>
      </c>
      <c r="B15" s="18">
        <f>'Ratings Summary'!B26</f>
        <v>8</v>
      </c>
    </row>
    <row r="16" spans="1:2" ht="29.5" thickBot="1" x14ac:dyDescent="0.4">
      <c r="A16" s="32" t="s">
        <v>75</v>
      </c>
      <c r="B16" s="33" t="s">
        <v>296</v>
      </c>
    </row>
  </sheetData>
  <sheetProtection formatCells="0" formatColumns="0" formatRows="0"/>
  <pageMargins left="0.25" right="0.25" top="0.75" bottom="0.75" header="0.3" footer="0.3"/>
  <pageSetup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8a5022a-f7c3-44ce-84b2-af1b9b0e209b">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79720E89102043ABA3BEB065733CF0" ma:contentTypeVersion="7" ma:contentTypeDescription="Create a new document." ma:contentTypeScope="" ma:versionID="6aad9f7da46a2571717247b45579019b">
  <xsd:schema xmlns:xsd="http://www.w3.org/2001/XMLSchema" xmlns:xs="http://www.w3.org/2001/XMLSchema" xmlns:p="http://schemas.microsoft.com/office/2006/metadata/properties" xmlns:ns2="ca089b0c-06ed-427f-8343-b7314193c483" xmlns:ns3="a8a5022a-f7c3-44ce-84b2-af1b9b0e209b" targetNamespace="http://schemas.microsoft.com/office/2006/metadata/properties" ma:root="true" ma:fieldsID="4bfd690394e878aea9b09b10e2e6b918" ns2:_="" ns3:_="">
    <xsd:import namespace="ca089b0c-06ed-427f-8343-b7314193c483"/>
    <xsd:import namespace="a8a5022a-f7c3-44ce-84b2-af1b9b0e20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89b0c-06ed-427f-8343-b7314193c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a5022a-f7c3-44ce-84b2-af1b9b0e20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4E1481-25EF-4574-B1F7-ED0D980D71C6}">
  <ds:schemaRefs>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a8a5022a-f7c3-44ce-84b2-af1b9b0e209b"/>
    <ds:schemaRef ds:uri="http://purl.org/dc/dcmitype/"/>
    <ds:schemaRef ds:uri="http://schemas.microsoft.com/office/infopath/2007/PartnerControls"/>
    <ds:schemaRef ds:uri="ca089b0c-06ed-427f-8343-b7314193c483"/>
    <ds:schemaRef ds:uri="http://www.w3.org/XML/1998/namespace"/>
    <ds:schemaRef ds:uri="http://purl.org/dc/terms/"/>
  </ds:schemaRefs>
</ds:datastoreItem>
</file>

<file path=customXml/itemProps2.xml><?xml version="1.0" encoding="utf-8"?>
<ds:datastoreItem xmlns:ds="http://schemas.openxmlformats.org/officeDocument/2006/customXml" ds:itemID="{F7246414-1279-48FA-9F6E-73C2288A0D31}">
  <ds:schemaRefs>
    <ds:schemaRef ds:uri="http://schemas.microsoft.com/sharepoint/v3/contenttype/forms"/>
  </ds:schemaRefs>
</ds:datastoreItem>
</file>

<file path=customXml/itemProps3.xml><?xml version="1.0" encoding="utf-8"?>
<ds:datastoreItem xmlns:ds="http://schemas.openxmlformats.org/officeDocument/2006/customXml" ds:itemID="{AE032461-AB99-4790-9945-A80C661586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89b0c-06ed-427f-8343-b7314193c483"/>
    <ds:schemaRef ds:uri="a8a5022a-f7c3-44ce-84b2-af1b9b0e20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 &amp; Rating Scale</vt:lpstr>
      <vt:lpstr>Statute Requirements</vt:lpstr>
      <vt:lpstr>Phase 1</vt:lpstr>
      <vt:lpstr>Phase 2</vt:lpstr>
      <vt:lpstr>Usability</vt:lpstr>
      <vt:lpstr>Ratings Summary</vt:lpstr>
      <vt:lpstr>Final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Yetter, Tammy</cp:lastModifiedBy>
  <cp:revision/>
  <dcterms:created xsi:type="dcterms:W3CDTF">2020-04-17T17:24:40Z</dcterms:created>
  <dcterms:modified xsi:type="dcterms:W3CDTF">2021-06-25T17:27:09Z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0x010100A879720E89102043ABA3BEB065733CF0</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ies>
</file>