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VEXP\FY20222023\Website\"/>
    </mc:Choice>
  </mc:AlternateContent>
  <xr:revisionPtr revIDLastSave="0" documentId="13_ncr:1_{D37463B9-C6F9-4A51-BCBF-AD8E8253CA0E}" xr6:coauthVersionLast="47" xr6:coauthVersionMax="47" xr10:uidLastSave="{00000000-0000-0000-0000-000000000000}"/>
  <bookViews>
    <workbookView xWindow="825" yWindow="-120" windowWidth="28095" windowHeight="18240" tabRatio="749" xr2:uid="{00000000-000D-0000-FFFF-FFFF00000000}"/>
  </bookViews>
  <sheets>
    <sheet name="IIIA" sheetId="13" r:id="rId1"/>
  </sheets>
  <definedNames>
    <definedName name="_xlnm._FilterDatabase" localSheetId="0" hidden="1">IIIA!$A$6:$Q$1596</definedName>
    <definedName name="_xlnm.Print_Area" localSheetId="0">IIIA!$C$4:$Q$1638</definedName>
    <definedName name="_xlnm.Print_Titles" localSheetId="0">IIIA!$4:$7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579" i="13" l="1"/>
  <c r="Q1580" i="13"/>
  <c r="Q1581" i="13" l="1"/>
  <c r="Q1582" i="13" l="1"/>
  <c r="Q1568" i="13"/>
  <c r="Q1567" i="13"/>
  <c r="Q1460" i="13"/>
  <c r="Q1459" i="13"/>
  <c r="Q1569" i="13" l="1"/>
  <c r="Q1461" i="13"/>
  <c r="Q1462" i="13" l="1"/>
  <c r="Q1570" i="13"/>
  <c r="Q1434" i="13" l="1"/>
  <c r="Q770" i="13"/>
  <c r="Q554" i="13"/>
  <c r="Q1106" i="13"/>
  <c r="Q458" i="13"/>
  <c r="Q1454" i="13"/>
  <c r="Q1520" i="13"/>
  <c r="Q1490" i="13"/>
  <c r="Q1266" i="13"/>
  <c r="Q1574" i="13"/>
  <c r="Q962" i="13"/>
  <c r="Q1226" i="13"/>
  <c r="Q498" i="13"/>
  <c r="Q1082" i="13"/>
  <c r="Q665" i="13"/>
  <c r="Q42" i="13"/>
  <c r="Q1217" i="13"/>
  <c r="Q1009" i="13"/>
  <c r="Q434" i="13"/>
  <c r="Q946" i="13"/>
  <c r="Q594" i="13"/>
  <c r="Q738" i="13"/>
  <c r="Q737" i="13"/>
  <c r="Q1034" i="13"/>
  <c r="Q610" i="13"/>
  <c r="Q345" i="13"/>
  <c r="Q1377" i="13"/>
  <c r="Q1378" i="13"/>
  <c r="Q1162" i="13"/>
  <c r="Q1161" i="13"/>
  <c r="Q234" i="13"/>
  <c r="Q1041" i="13"/>
  <c r="Q1042" i="13"/>
  <c r="Q530" i="13"/>
  <c r="Q529" i="13"/>
  <c r="Q546" i="13"/>
  <c r="Q545" i="13"/>
  <c r="Q314" i="13"/>
  <c r="Q1073" i="13"/>
  <c r="Q1105" i="13"/>
  <c r="Q457" i="13"/>
  <c r="Q249" i="13"/>
  <c r="Q418" i="13"/>
  <c r="Q50" i="13"/>
  <c r="Q850" i="13"/>
  <c r="Q1401" i="13"/>
  <c r="Q1402" i="13"/>
  <c r="Q562" i="13"/>
  <c r="Q561" i="13"/>
  <c r="Q857" i="13"/>
  <c r="Q441" i="13"/>
  <c r="Q114" i="13"/>
  <c r="Q713" i="13"/>
  <c r="Q714" i="13"/>
  <c r="Q465" i="13"/>
  <c r="Q466" i="13"/>
  <c r="Q90" i="13"/>
  <c r="Q1193" i="13"/>
  <c r="Q809" i="13"/>
  <c r="Q810" i="13"/>
  <c r="Q842" i="13"/>
  <c r="Q841" i="13"/>
  <c r="Q186" i="13"/>
  <c r="Q266" i="13"/>
  <c r="Q1306" i="13"/>
  <c r="Q1017" i="13"/>
  <c r="Q1447" i="13"/>
  <c r="Q1393" i="13"/>
  <c r="Q1394" i="13"/>
  <c r="Q1502" i="13"/>
  <c r="Q1573" i="13"/>
  <c r="Q82" i="13"/>
  <c r="Q1471" i="13"/>
  <c r="Q1472" i="13"/>
  <c r="Q1233" i="13"/>
  <c r="Q1441" i="13"/>
  <c r="Q1442" i="13"/>
  <c r="Q762" i="13"/>
  <c r="Q761" i="13"/>
  <c r="Q273" i="13"/>
  <c r="Q649" i="13"/>
  <c r="Q650" i="13"/>
  <c r="Q129" i="13"/>
  <c r="Q241" i="13"/>
  <c r="Q1113" i="13"/>
  <c r="Q1114" i="13"/>
  <c r="Q1321" i="13"/>
  <c r="Q1225" i="13"/>
  <c r="Q1313" i="13"/>
  <c r="Q33" i="13"/>
  <c r="Q490" i="13"/>
  <c r="Q489" i="13"/>
  <c r="Q1354" i="13"/>
  <c r="Q202" i="13"/>
  <c r="Q881" i="13"/>
  <c r="Q58" i="13"/>
  <c r="Q1210" i="13"/>
  <c r="Q26" i="13"/>
  <c r="Q410" i="13"/>
  <c r="Q994" i="13"/>
  <c r="Q1081" i="13"/>
  <c r="Q1544" i="13"/>
  <c r="Q706" i="13"/>
  <c r="Q705" i="13"/>
  <c r="Q74" i="13"/>
  <c r="Q1514" i="13"/>
  <c r="Q177" i="13"/>
  <c r="Q1089" i="13"/>
  <c r="Q913" i="13"/>
  <c r="Q146" i="13"/>
  <c r="Q1562" i="13"/>
  <c r="Q745" i="13"/>
  <c r="Q1025" i="13"/>
  <c r="Q865" i="13"/>
  <c r="Q1273" i="13"/>
  <c r="Q1274" i="13"/>
  <c r="Q1370" i="13"/>
  <c r="Q1369" i="13"/>
  <c r="Q969" i="13"/>
  <c r="Q769" i="13"/>
  <c r="Q226" i="13"/>
  <c r="Q225" i="13"/>
  <c r="Q346" i="13"/>
  <c r="Q425" i="13"/>
  <c r="Q1057" i="13"/>
  <c r="Q1058" i="13"/>
  <c r="Q1065" i="13"/>
  <c r="Q1555" i="13"/>
  <c r="Q601" i="13"/>
  <c r="Q1074" i="13"/>
  <c r="Q553" i="13"/>
  <c r="Q250" i="13"/>
  <c r="Q1495" i="13"/>
  <c r="Q1496" i="13"/>
  <c r="Q257" i="13"/>
  <c r="Q849" i="13"/>
  <c r="Q442" i="13"/>
  <c r="Q633" i="13"/>
  <c r="Q1265" i="13"/>
  <c r="Q690" i="13"/>
  <c r="Q689" i="13"/>
  <c r="Q1194" i="13"/>
  <c r="Q185" i="13"/>
  <c r="Q1249" i="13"/>
  <c r="Q1250" i="13"/>
  <c r="Q1361" i="13"/>
  <c r="Q1362" i="13"/>
  <c r="Q1519" i="13"/>
  <c r="Q194" i="13"/>
  <c r="Q1018" i="13"/>
  <c r="Q1489" i="13"/>
  <c r="Q1491" i="13" s="1"/>
  <c r="Q642" i="13"/>
  <c r="Q1531" i="13"/>
  <c r="Q1507" i="13"/>
  <c r="Q1448" i="13"/>
  <c r="Q1234" i="13"/>
  <c r="Q274" i="13"/>
  <c r="Q130" i="13"/>
  <c r="Q242" i="13"/>
  <c r="Q1549" i="13"/>
  <c r="Q977" i="13"/>
  <c r="Q1322" i="13"/>
  <c r="Q1001" i="13"/>
  <c r="Q1314" i="13"/>
  <c r="Q497" i="13"/>
  <c r="Q499" i="13" s="1"/>
  <c r="Q449" i="13"/>
  <c r="Q905" i="13"/>
  <c r="Q65" i="13"/>
  <c r="Q401" i="13"/>
  <c r="Q201" i="13"/>
  <c r="Q281" i="13"/>
  <c r="Q817" i="13"/>
  <c r="Q818" i="13"/>
  <c r="Q337" i="13"/>
  <c r="Q1297" i="13"/>
  <c r="Q217" i="13"/>
  <c r="Q218" i="13"/>
  <c r="Q170" i="13"/>
  <c r="Q25" i="13"/>
  <c r="Q993" i="13"/>
  <c r="Q369" i="13"/>
  <c r="Q121" i="13"/>
  <c r="Q1425" i="13"/>
  <c r="Q1426" i="13"/>
  <c r="Q1090" i="13"/>
  <c r="Q898" i="13"/>
  <c r="Q1433" i="13"/>
  <c r="Q1465" i="13"/>
  <c r="Q1218" i="13"/>
  <c r="Q666" i="13"/>
  <c r="Q41" i="13"/>
  <c r="Q658" i="13"/>
  <c r="Q657" i="13"/>
  <c r="Q746" i="13"/>
  <c r="Q1453" i="13"/>
  <c r="Q1026" i="13"/>
  <c r="Q1010" i="13"/>
  <c r="Q1129" i="13"/>
  <c r="Q1130" i="13"/>
  <c r="Q970" i="13"/>
  <c r="Q426" i="13"/>
  <c r="Q1066" i="13"/>
  <c r="Q1153" i="13"/>
  <c r="Q1154" i="13"/>
  <c r="Q602" i="13"/>
  <c r="Q154" i="13"/>
  <c r="Q153" i="13"/>
  <c r="Q385" i="13"/>
  <c r="Q585" i="13"/>
  <c r="Q577" i="13"/>
  <c r="Q1097" i="13"/>
  <c r="Q353" i="13"/>
  <c r="Q1145" i="13"/>
  <c r="Q1146" i="13"/>
  <c r="Q1477" i="13"/>
  <c r="Q1478" i="13"/>
  <c r="Q985" i="13"/>
  <c r="Q1185" i="13"/>
  <c r="Q1337" i="13"/>
  <c r="Q258" i="13"/>
  <c r="Q1409" i="13"/>
  <c r="Q1410" i="13"/>
  <c r="Q754" i="13"/>
  <c r="Q753" i="13"/>
  <c r="Q825" i="13"/>
  <c r="Q826" i="13"/>
  <c r="Q1526" i="13"/>
  <c r="Q1525" i="13"/>
  <c r="Q858" i="13"/>
  <c r="Q634" i="13"/>
  <c r="Q1484" i="13"/>
  <c r="Q1483" i="13"/>
  <c r="Q209" i="13"/>
  <c r="Q617" i="13"/>
  <c r="Q1201" i="13"/>
  <c r="Q874" i="13"/>
  <c r="Q297" i="13"/>
  <c r="Q289" i="13"/>
  <c r="Q193" i="13"/>
  <c r="Q641" i="13"/>
  <c r="Q1532" i="13"/>
  <c r="Q1508" i="13"/>
  <c r="Q377" i="13"/>
  <c r="Q361" i="13"/>
  <c r="Q393" i="13"/>
  <c r="Q105" i="13"/>
  <c r="Q305" i="13"/>
  <c r="Q961" i="13"/>
  <c r="Q963" i="13" s="1"/>
  <c r="Q1345" i="13"/>
  <c r="Q1241" i="13"/>
  <c r="Q930" i="13"/>
  <c r="Q1002" i="13"/>
  <c r="Q1177" i="13"/>
  <c r="Q1049" i="13"/>
  <c r="Q1050" i="13"/>
  <c r="Q450" i="13"/>
  <c r="Q625" i="13"/>
  <c r="Q1258" i="13"/>
  <c r="Q1257" i="13"/>
  <c r="Q906" i="13"/>
  <c r="Q402" i="13"/>
  <c r="Q282" i="13"/>
  <c r="Q882" i="13"/>
  <c r="Q338" i="13"/>
  <c r="Q1298" i="13"/>
  <c r="Q169" i="13"/>
  <c r="Q137" i="13"/>
  <c r="Q1122" i="13"/>
  <c r="Q1121" i="13"/>
  <c r="Q321" i="13"/>
  <c r="Q322" i="13"/>
  <c r="Q1385" i="13"/>
  <c r="Q1386" i="13"/>
  <c r="Q1537" i="13"/>
  <c r="Q370" i="13"/>
  <c r="Q1543" i="13"/>
  <c r="Q778" i="13"/>
  <c r="Q777" i="13"/>
  <c r="Q122" i="13"/>
  <c r="Q730" i="13"/>
  <c r="Q729" i="13"/>
  <c r="Q682" i="13"/>
  <c r="Q681" i="13"/>
  <c r="Q890" i="13"/>
  <c r="Q889" i="13"/>
  <c r="Q1329" i="13"/>
  <c r="Q1561" i="13"/>
  <c r="Q1466" i="13"/>
  <c r="Q570" i="13"/>
  <c r="Q569" i="13"/>
  <c r="Q794" i="13"/>
  <c r="Q793" i="13"/>
  <c r="Q866" i="13"/>
  <c r="Q433" i="13"/>
  <c r="Q945" i="13"/>
  <c r="Q593" i="13"/>
  <c r="Q595" i="13" s="1"/>
  <c r="Q1033" i="13"/>
  <c r="Q609" i="13"/>
  <c r="Q611" i="13" s="1"/>
  <c r="Q233" i="13"/>
  <c r="Q235" i="13" s="1"/>
  <c r="Q698" i="13"/>
  <c r="Q697" i="13"/>
  <c r="Q330" i="13"/>
  <c r="Q329" i="13"/>
  <c r="Q1556" i="13"/>
  <c r="Q674" i="13"/>
  <c r="Q673" i="13"/>
  <c r="Q386" i="13"/>
  <c r="Q586" i="13"/>
  <c r="Q162" i="13"/>
  <c r="Q161" i="13"/>
  <c r="Q578" i="13"/>
  <c r="Q1098" i="13"/>
  <c r="Q313" i="13"/>
  <c r="Q354" i="13"/>
  <c r="Q1281" i="13"/>
  <c r="Q1282" i="13"/>
  <c r="Q482" i="13"/>
  <c r="Q481" i="13"/>
  <c r="Q986" i="13"/>
  <c r="Q801" i="13"/>
  <c r="Q802" i="13"/>
  <c r="Q1186" i="13"/>
  <c r="Q1338" i="13"/>
  <c r="Q417" i="13"/>
  <c r="Q49" i="13"/>
  <c r="Q113" i="13"/>
  <c r="Q210" i="13"/>
  <c r="Q89" i="13"/>
  <c r="Q618" i="13"/>
  <c r="Q1202" i="13"/>
  <c r="Q785" i="13"/>
  <c r="Q786" i="13"/>
  <c r="Q873" i="13"/>
  <c r="Q298" i="13"/>
  <c r="Q290" i="13"/>
  <c r="Q265" i="13"/>
  <c r="Q1305" i="13"/>
  <c r="Q1169" i="13"/>
  <c r="Q1170" i="13"/>
  <c r="Q506" i="13"/>
  <c r="Q505" i="13"/>
  <c r="Q1501" i="13"/>
  <c r="Q81" i="13"/>
  <c r="Q378" i="13"/>
  <c r="Q362" i="13"/>
  <c r="Q522" i="13"/>
  <c r="Q521" i="13"/>
  <c r="Q394" i="13"/>
  <c r="Q106" i="13"/>
  <c r="Q306" i="13"/>
  <c r="Q1550" i="13"/>
  <c r="Q978" i="13"/>
  <c r="Q1346" i="13"/>
  <c r="Q1137" i="13"/>
  <c r="Q1138" i="13"/>
  <c r="Q1242" i="13"/>
  <c r="Q929" i="13"/>
  <c r="Q1178" i="13"/>
  <c r="Q34" i="13"/>
  <c r="Q514" i="13"/>
  <c r="Q513" i="13"/>
  <c r="Q626" i="13"/>
  <c r="Q1353" i="13"/>
  <c r="Q66" i="13"/>
  <c r="Q57" i="13"/>
  <c r="Q538" i="13"/>
  <c r="Q537" i="13"/>
  <c r="Q1290" i="13"/>
  <c r="Q1289" i="13"/>
  <c r="Q1209" i="13"/>
  <c r="Q922" i="13"/>
  <c r="Q921" i="13"/>
  <c r="Q138" i="13"/>
  <c r="Q409" i="13"/>
  <c r="Q937" i="13"/>
  <c r="Q938" i="13"/>
  <c r="Q1538" i="13"/>
  <c r="Q73" i="13"/>
  <c r="Q1513" i="13"/>
  <c r="Q1417" i="13"/>
  <c r="Q1418" i="13"/>
  <c r="Q178" i="13"/>
  <c r="Q1330" i="13"/>
  <c r="Q897" i="13"/>
  <c r="Q914" i="13"/>
  <c r="Q145" i="13"/>
  <c r="Q59" i="13" l="1"/>
  <c r="Q62" i="13" s="1"/>
  <c r="Q115" i="13"/>
  <c r="Q1211" i="13"/>
  <c r="Q771" i="13"/>
  <c r="Q1515" i="13"/>
  <c r="Q899" i="13"/>
  <c r="Q1083" i="13"/>
  <c r="Q1086" i="13" s="1"/>
  <c r="Q1575" i="13"/>
  <c r="Q1267" i="13"/>
  <c r="Q875" i="13"/>
  <c r="Q195" i="13"/>
  <c r="Q203" i="13"/>
  <c r="Q995" i="13"/>
  <c r="Q459" i="13"/>
  <c r="Q931" i="13"/>
  <c r="Q1227" i="13"/>
  <c r="Q1035" i="13"/>
  <c r="Q851" i="13"/>
  <c r="Q51" i="13"/>
  <c r="Q315" i="13"/>
  <c r="Q435" i="13"/>
  <c r="Q1563" i="13"/>
  <c r="Q1521" i="13"/>
  <c r="Q1435" i="13"/>
  <c r="Q171" i="13"/>
  <c r="Q75" i="13"/>
  <c r="Q1307" i="13"/>
  <c r="Q1107" i="13"/>
  <c r="Q947" i="13"/>
  <c r="Q411" i="13"/>
  <c r="Q1503" i="13"/>
  <c r="Q27" i="13"/>
  <c r="Q1355" i="13"/>
  <c r="Q267" i="13"/>
  <c r="Q91" i="13"/>
  <c r="Q643" i="13"/>
  <c r="Q1455" i="13"/>
  <c r="Q83" i="13"/>
  <c r="Q555" i="13"/>
  <c r="Q1163" i="13"/>
  <c r="Q187" i="13"/>
  <c r="Q1545" i="13"/>
  <c r="Q419" i="13"/>
  <c r="Q1473" i="13"/>
  <c r="Q147" i="13"/>
  <c r="Q43" i="13"/>
  <c r="Q891" i="13"/>
  <c r="Q1395" i="13"/>
  <c r="Q843" i="13"/>
  <c r="Q819" i="13"/>
  <c r="Q822" i="13" s="1"/>
  <c r="Q1427" i="13"/>
  <c r="Q1363" i="13"/>
  <c r="Q1443" i="13"/>
  <c r="Q1115" i="13"/>
  <c r="Q563" i="13"/>
  <c r="Q531" i="13"/>
  <c r="Q1387" i="13"/>
  <c r="Q1527" i="13"/>
  <c r="Q715" i="13"/>
  <c r="Q1379" i="13"/>
  <c r="Q739" i="13"/>
  <c r="Q1283" i="13"/>
  <c r="Q539" i="13"/>
  <c r="Q507" i="13"/>
  <c r="Q331" i="13"/>
  <c r="Q323" i="13"/>
  <c r="Q827" i="13"/>
  <c r="Q755" i="13"/>
  <c r="Q227" i="13"/>
  <c r="Q651" i="13"/>
  <c r="Q763" i="13"/>
  <c r="Q1291" i="13"/>
  <c r="Q803" i="13"/>
  <c r="Q795" i="13"/>
  <c r="Q1155" i="13"/>
  <c r="Q1371" i="13"/>
  <c r="Q467" i="13"/>
  <c r="Q470" i="13" s="1"/>
  <c r="Q1485" i="13"/>
  <c r="Q60" i="13"/>
  <c r="Q118" i="13"/>
  <c r="Q116" i="13"/>
  <c r="Q571" i="13"/>
  <c r="Q683" i="13"/>
  <c r="Q779" i="13"/>
  <c r="Q139" i="13"/>
  <c r="Q627" i="13"/>
  <c r="Q1179" i="13"/>
  <c r="Q1347" i="13"/>
  <c r="Q107" i="13"/>
  <c r="Q363" i="13"/>
  <c r="Q299" i="13"/>
  <c r="Q1411" i="13"/>
  <c r="Q1479" i="13"/>
  <c r="Q1147" i="13"/>
  <c r="Q579" i="13"/>
  <c r="Q387" i="13"/>
  <c r="Q1131" i="13"/>
  <c r="Q371" i="13"/>
  <c r="Q219" i="13"/>
  <c r="Q67" i="13"/>
  <c r="Q502" i="13"/>
  <c r="Q500" i="13"/>
  <c r="Q1003" i="13"/>
  <c r="Q1551" i="13"/>
  <c r="Q1492" i="13"/>
  <c r="Q691" i="13"/>
  <c r="Q1474" i="13"/>
  <c r="Q1195" i="13"/>
  <c r="Q443" i="13"/>
  <c r="Q1403" i="13"/>
  <c r="Q251" i="13"/>
  <c r="Q1043" i="13"/>
  <c r="Q667" i="13"/>
  <c r="Q923" i="13"/>
  <c r="Q54" i="13"/>
  <c r="Q52" i="13"/>
  <c r="Q163" i="13"/>
  <c r="Q675" i="13"/>
  <c r="Q699" i="13"/>
  <c r="Q238" i="13"/>
  <c r="Q236" i="13"/>
  <c r="Q612" i="13"/>
  <c r="Q614" i="13"/>
  <c r="Q1331" i="13"/>
  <c r="Q1539" i="13"/>
  <c r="Q1259" i="13"/>
  <c r="Q1051" i="13"/>
  <c r="Q964" i="13"/>
  <c r="Q966" i="13"/>
  <c r="Q1187" i="13"/>
  <c r="Q987" i="13"/>
  <c r="Q587" i="13"/>
  <c r="Q155" i="13"/>
  <c r="Q659" i="13"/>
  <c r="Q1299" i="13"/>
  <c r="Q339" i="13"/>
  <c r="Q283" i="13"/>
  <c r="Q979" i="13"/>
  <c r="Q1251" i="13"/>
  <c r="Q854" i="13"/>
  <c r="Q852" i="13"/>
  <c r="Q1497" i="13"/>
  <c r="Q1059" i="13"/>
  <c r="Q971" i="13"/>
  <c r="Q1275" i="13"/>
  <c r="Q707" i="13"/>
  <c r="Q883" i="13"/>
  <c r="Q491" i="13"/>
  <c r="Q275" i="13"/>
  <c r="Q1449" i="13"/>
  <c r="Q547" i="13"/>
  <c r="Q1214" i="13"/>
  <c r="Q1212" i="13"/>
  <c r="Q1139" i="13"/>
  <c r="Q1419" i="13"/>
  <c r="Q939" i="13"/>
  <c r="Q515" i="13"/>
  <c r="Q523" i="13"/>
  <c r="Q1171" i="13"/>
  <c r="Q787" i="13"/>
  <c r="Q94" i="13"/>
  <c r="Q92" i="13"/>
  <c r="Q483" i="13"/>
  <c r="Q731" i="13"/>
  <c r="Q1123" i="13"/>
  <c r="Q1243" i="13"/>
  <c r="Q1203" i="13"/>
  <c r="Q619" i="13"/>
  <c r="Q211" i="13"/>
  <c r="Q1436" i="13"/>
  <c r="Q1438" i="13"/>
  <c r="Q123" i="13"/>
  <c r="Q996" i="13"/>
  <c r="Q998" i="13"/>
  <c r="Q206" i="13"/>
  <c r="Q403" i="13"/>
  <c r="Q1509" i="13"/>
  <c r="Q1533" i="13"/>
  <c r="Q1268" i="13"/>
  <c r="Q1270" i="13"/>
  <c r="Q259" i="13"/>
  <c r="Q603" i="13"/>
  <c r="Q1557" i="13"/>
  <c r="Q1067" i="13"/>
  <c r="Q427" i="13"/>
  <c r="Q1027" i="13"/>
  <c r="Q747" i="13"/>
  <c r="Q915" i="13"/>
  <c r="Q1091" i="13"/>
  <c r="Q1235" i="13"/>
  <c r="Q811" i="13"/>
  <c r="Q1075" i="13"/>
  <c r="Q347" i="13"/>
  <c r="Q1011" i="13"/>
  <c r="Q1504" i="13"/>
  <c r="Q596" i="13"/>
  <c r="Q598" i="13"/>
  <c r="Q436" i="13"/>
  <c r="Q438" i="13"/>
  <c r="Q307" i="13"/>
  <c r="Q395" i="13"/>
  <c r="Q379" i="13"/>
  <c r="Q291" i="13"/>
  <c r="Q1339" i="13"/>
  <c r="Q355" i="13"/>
  <c r="Q1099" i="13"/>
  <c r="Q1467" i="13"/>
  <c r="Q907" i="13"/>
  <c r="Q451" i="13"/>
  <c r="Q635" i="13"/>
  <c r="Q774" i="13"/>
  <c r="Q772" i="13"/>
  <c r="Q867" i="13"/>
  <c r="Q179" i="13"/>
  <c r="Q35" i="13"/>
  <c r="Q1315" i="13"/>
  <c r="Q1323" i="13"/>
  <c r="Q243" i="13"/>
  <c r="Q131" i="13"/>
  <c r="Q1019" i="13"/>
  <c r="Q859" i="13"/>
  <c r="Q1110" i="13"/>
  <c r="Q1108" i="13"/>
  <c r="Q1219" i="13"/>
  <c r="Q1084" i="13" l="1"/>
  <c r="Q1230" i="13"/>
  <c r="Q1228" i="13"/>
  <c r="Q76" i="13"/>
  <c r="Q78" i="13"/>
  <c r="Q902" i="13"/>
  <c r="Q198" i="13"/>
  <c r="Q900" i="13"/>
  <c r="Q830" i="13"/>
  <c r="Q1516" i="13"/>
  <c r="Q820" i="13"/>
  <c r="Q1486" i="13"/>
  <c r="Q230" i="13"/>
  <c r="Q844" i="13"/>
  <c r="Q846" i="13"/>
  <c r="Q228" i="13"/>
  <c r="Q532" i="13"/>
  <c r="Q534" i="13"/>
  <c r="Q1372" i="13"/>
  <c r="Q508" i="13"/>
  <c r="Q1576" i="13"/>
  <c r="Q1456" i="13"/>
  <c r="Q1444" i="13"/>
  <c r="Q1294" i="13"/>
  <c r="Q1546" i="13"/>
  <c r="Q1364" i="13"/>
  <c r="Q828" i="13"/>
  <c r="Q934" i="13"/>
  <c r="Q932" i="13"/>
  <c r="Q1366" i="13"/>
  <c r="Q542" i="13"/>
  <c r="Q716" i="13"/>
  <c r="Q718" i="13"/>
  <c r="Q1310" i="13"/>
  <c r="Q796" i="13"/>
  <c r="Q798" i="13"/>
  <c r="Q462" i="13"/>
  <c r="Q460" i="13"/>
  <c r="Q468" i="13"/>
  <c r="Q654" i="13"/>
  <c r="Q318" i="13"/>
  <c r="Q1388" i="13"/>
  <c r="Q1390" i="13"/>
  <c r="Q1528" i="13"/>
  <c r="Q270" i="13"/>
  <c r="Q1156" i="13"/>
  <c r="Q1158" i="13"/>
  <c r="Q174" i="13"/>
  <c r="Q268" i="13"/>
  <c r="Q510" i="13"/>
  <c r="Q150" i="13"/>
  <c r="Q644" i="13"/>
  <c r="Q766" i="13"/>
  <c r="Q412" i="13"/>
  <c r="Q764" i="13"/>
  <c r="Q414" i="13"/>
  <c r="Q652" i="13"/>
  <c r="Q646" i="13"/>
  <c r="Q1308" i="13"/>
  <c r="Q540" i="13"/>
  <c r="Q204" i="13"/>
  <c r="Q1564" i="13"/>
  <c r="Q1164" i="13"/>
  <c r="Q332" i="13"/>
  <c r="Q334" i="13"/>
  <c r="Q1166" i="13"/>
  <c r="Q1380" i="13"/>
  <c r="Q196" i="13"/>
  <c r="Q878" i="13"/>
  <c r="Q420" i="13"/>
  <c r="Q422" i="13"/>
  <c r="Q876" i="13"/>
  <c r="Q316" i="13"/>
  <c r="Q172" i="13"/>
  <c r="Q1396" i="13"/>
  <c r="Q1398" i="13"/>
  <c r="Q804" i="13"/>
  <c r="Q1374" i="13"/>
  <c r="Q806" i="13"/>
  <c r="Q86" i="13"/>
  <c r="Q84" i="13"/>
  <c r="Q1036" i="13"/>
  <c r="Q1038" i="13"/>
  <c r="Q564" i="13"/>
  <c r="Q566" i="13"/>
  <c r="Q1286" i="13"/>
  <c r="Q1284" i="13"/>
  <c r="Q1358" i="13"/>
  <c r="Q190" i="13"/>
  <c r="Q46" i="13"/>
  <c r="Q1118" i="13"/>
  <c r="Q1430" i="13"/>
  <c r="Q892" i="13"/>
  <c r="Q28" i="13"/>
  <c r="Q894" i="13"/>
  <c r="Q30" i="13"/>
  <c r="Q44" i="13"/>
  <c r="Q1428" i="13"/>
  <c r="Q1356" i="13"/>
  <c r="Q1116" i="13"/>
  <c r="Q188" i="13"/>
  <c r="Q1292" i="13"/>
  <c r="Q148" i="13"/>
  <c r="Q326" i="13"/>
  <c r="Q1522" i="13"/>
  <c r="Q324" i="13"/>
  <c r="Q740" i="13"/>
  <c r="Q742" i="13"/>
  <c r="Q950" i="13"/>
  <c r="Q556" i="13"/>
  <c r="Q948" i="13"/>
  <c r="Q558" i="13"/>
  <c r="Q1382" i="13"/>
  <c r="Q756" i="13"/>
  <c r="Q758" i="13"/>
  <c r="Q860" i="13"/>
  <c r="Q862" i="13"/>
  <c r="Q1326" i="13"/>
  <c r="Q1324" i="13"/>
  <c r="Q452" i="13"/>
  <c r="Q454" i="13"/>
  <c r="Q1468" i="13"/>
  <c r="Q310" i="13"/>
  <c r="Q308" i="13"/>
  <c r="Q1510" i="13"/>
  <c r="Q1246" i="13"/>
  <c r="Q1244" i="13"/>
  <c r="Q1124" i="13"/>
  <c r="Q1126" i="13"/>
  <c r="Q486" i="13"/>
  <c r="Q484" i="13"/>
  <c r="Q548" i="13"/>
  <c r="Q550" i="13"/>
  <c r="Q278" i="13"/>
  <c r="Q276" i="13"/>
  <c r="Q708" i="13"/>
  <c r="Q710" i="13"/>
  <c r="Q1062" i="13"/>
  <c r="Q1060" i="13"/>
  <c r="Q1498" i="13"/>
  <c r="Q980" i="13"/>
  <c r="Q982" i="13"/>
  <c r="Q156" i="13"/>
  <c r="Q158" i="13"/>
  <c r="Q1334" i="13"/>
  <c r="Q1332" i="13"/>
  <c r="Q700" i="13"/>
  <c r="Q702" i="13"/>
  <c r="Q68" i="13"/>
  <c r="Q70" i="13"/>
  <c r="Q220" i="13"/>
  <c r="Q222" i="13"/>
  <c r="Q1134" i="13"/>
  <c r="Q1132" i="13"/>
  <c r="Q580" i="13"/>
  <c r="Q582" i="13"/>
  <c r="Q1180" i="13"/>
  <c r="Q1182" i="13"/>
  <c r="Q780" i="13"/>
  <c r="Q782" i="13"/>
  <c r="Q574" i="13"/>
  <c r="Q572" i="13"/>
  <c r="Q1222" i="13"/>
  <c r="Q1220" i="13"/>
  <c r="Q134" i="13"/>
  <c r="Q132" i="13"/>
  <c r="Q246" i="13"/>
  <c r="Q244" i="13"/>
  <c r="Q638" i="13"/>
  <c r="Q636" i="13"/>
  <c r="Q910" i="13"/>
  <c r="Q908" i="13"/>
  <c r="Q1342" i="13"/>
  <c r="Q1340" i="13"/>
  <c r="Q382" i="13"/>
  <c r="Q380" i="13"/>
  <c r="Q398" i="13"/>
  <c r="Q396" i="13"/>
  <c r="Q348" i="13"/>
  <c r="Q350" i="13"/>
  <c r="Q1076" i="13"/>
  <c r="Q1078" i="13"/>
  <c r="Q812" i="13"/>
  <c r="Q814" i="13"/>
  <c r="Q1238" i="13"/>
  <c r="Q1236" i="13"/>
  <c r="Q1092" i="13"/>
  <c r="Q1094" i="13"/>
  <c r="Q916" i="13"/>
  <c r="Q918" i="13"/>
  <c r="Q750" i="13"/>
  <c r="Q748" i="13"/>
  <c r="Q428" i="13"/>
  <c r="Q430" i="13"/>
  <c r="Q604" i="13"/>
  <c r="Q606" i="13"/>
  <c r="Q124" i="13"/>
  <c r="Q126" i="13"/>
  <c r="Q212" i="13"/>
  <c r="Q214" i="13"/>
  <c r="Q734" i="13"/>
  <c r="Q732" i="13"/>
  <c r="Q1172" i="13"/>
  <c r="Q1174" i="13"/>
  <c r="Q1422" i="13"/>
  <c r="Q1420" i="13"/>
  <c r="Q1450" i="13"/>
  <c r="Q492" i="13"/>
  <c r="Q494" i="13"/>
  <c r="Q884" i="13"/>
  <c r="Q886" i="13"/>
  <c r="Q1254" i="13"/>
  <c r="Q1252" i="13"/>
  <c r="Q340" i="13"/>
  <c r="Q342" i="13"/>
  <c r="Q990" i="13"/>
  <c r="Q988" i="13"/>
  <c r="Q678" i="13"/>
  <c r="Q676" i="13"/>
  <c r="Q254" i="13"/>
  <c r="Q252" i="13"/>
  <c r="Q446" i="13"/>
  <c r="Q444" i="13"/>
  <c r="Q1004" i="13"/>
  <c r="Q1006" i="13"/>
  <c r="Q388" i="13"/>
  <c r="Q390" i="13"/>
  <c r="Q366" i="13"/>
  <c r="Q364" i="13"/>
  <c r="Q630" i="13"/>
  <c r="Q628" i="13"/>
  <c r="Q1316" i="13"/>
  <c r="Q1318" i="13"/>
  <c r="Q1100" i="13"/>
  <c r="Q1102" i="13"/>
  <c r="Q1140" i="13"/>
  <c r="Q1142" i="13"/>
  <c r="Q974" i="13"/>
  <c r="Q972" i="13"/>
  <c r="Q660" i="13"/>
  <c r="Q662" i="13"/>
  <c r="Q1052" i="13"/>
  <c r="Q1054" i="13"/>
  <c r="Q1540" i="13"/>
  <c r="Q924" i="13"/>
  <c r="Q926" i="13"/>
  <c r="Q1198" i="13"/>
  <c r="Q1196" i="13"/>
  <c r="Q1552" i="13"/>
  <c r="Q1150" i="13"/>
  <c r="Q1148" i="13"/>
  <c r="Q1412" i="13"/>
  <c r="Q1414" i="13"/>
  <c r="Q302" i="13"/>
  <c r="Q300" i="13"/>
  <c r="Q1350" i="13"/>
  <c r="Q1348" i="13"/>
  <c r="Q142" i="13"/>
  <c r="Q140" i="13"/>
  <c r="Q294" i="13"/>
  <c r="Q292" i="13"/>
  <c r="Q1030" i="13"/>
  <c r="Q1028" i="13"/>
  <c r="Q1558" i="13"/>
  <c r="Q260" i="13"/>
  <c r="Q262" i="13"/>
  <c r="Q406" i="13"/>
  <c r="Q404" i="13"/>
  <c r="Q620" i="13"/>
  <c r="Q622" i="13"/>
  <c r="Q1206" i="13"/>
  <c r="Q1204" i="13"/>
  <c r="Q788" i="13"/>
  <c r="Q790" i="13"/>
  <c r="Q524" i="13"/>
  <c r="Q526" i="13"/>
  <c r="Q518" i="13"/>
  <c r="Q516" i="13"/>
  <c r="Q1020" i="13"/>
  <c r="Q1022" i="13"/>
  <c r="Q36" i="13"/>
  <c r="Q38" i="13"/>
  <c r="Q182" i="13"/>
  <c r="Q180" i="13"/>
  <c r="Q870" i="13"/>
  <c r="Q868" i="13"/>
  <c r="Q358" i="13"/>
  <c r="Q356" i="13"/>
  <c r="Q1014" i="13"/>
  <c r="Q1012" i="13"/>
  <c r="Q1070" i="13"/>
  <c r="Q1068" i="13"/>
  <c r="Q1534" i="13"/>
  <c r="Q940" i="13"/>
  <c r="Q942" i="13"/>
  <c r="Q1278" i="13"/>
  <c r="Q1276" i="13"/>
  <c r="Q286" i="13"/>
  <c r="Q284" i="13"/>
  <c r="Q1302" i="13"/>
  <c r="Q1300" i="13"/>
  <c r="Q588" i="13"/>
  <c r="Q590" i="13"/>
  <c r="Q1190" i="13"/>
  <c r="Q1188" i="13"/>
  <c r="Q1262" i="13"/>
  <c r="Q1260" i="13"/>
  <c r="Q166" i="13"/>
  <c r="Q164" i="13"/>
  <c r="Q668" i="13"/>
  <c r="Q670" i="13"/>
  <c r="Q1044" i="13"/>
  <c r="Q1046" i="13"/>
  <c r="Q1406" i="13"/>
  <c r="Q1404" i="13"/>
  <c r="Q694" i="13"/>
  <c r="Q692" i="13"/>
  <c r="Q372" i="13"/>
  <c r="Q374" i="13"/>
  <c r="Q1480" i="13"/>
  <c r="Q110" i="13"/>
  <c r="Q108" i="13"/>
  <c r="Q684" i="13"/>
  <c r="Q686" i="13"/>
  <c r="C477" i="13"/>
  <c r="B477" i="13"/>
  <c r="A477" i="13"/>
  <c r="C485" i="13"/>
  <c r="B485" i="13"/>
  <c r="A485" i="13"/>
  <c r="Q485" i="13" s="1"/>
  <c r="C493" i="13"/>
  <c r="B493" i="13"/>
  <c r="A493" i="13"/>
  <c r="Q493" i="13" s="1"/>
  <c r="C501" i="13"/>
  <c r="B501" i="13"/>
  <c r="A501" i="13"/>
  <c r="Q501" i="13" s="1"/>
  <c r="C509" i="13"/>
  <c r="B509" i="13"/>
  <c r="A509" i="13"/>
  <c r="Q509" i="13" s="1"/>
  <c r="C517" i="13"/>
  <c r="B517" i="13"/>
  <c r="A517" i="13"/>
  <c r="Q517" i="13" s="1"/>
  <c r="C525" i="13"/>
  <c r="B525" i="13"/>
  <c r="A525" i="13"/>
  <c r="Q525" i="13" s="1"/>
  <c r="C533" i="13"/>
  <c r="B533" i="13"/>
  <c r="A533" i="13"/>
  <c r="Q533" i="13" s="1"/>
  <c r="C541" i="13"/>
  <c r="B541" i="13"/>
  <c r="A541" i="13"/>
  <c r="Q541" i="13" s="1"/>
  <c r="C549" i="13"/>
  <c r="B549" i="13"/>
  <c r="A549" i="13"/>
  <c r="Q549" i="13" s="1"/>
  <c r="C557" i="13"/>
  <c r="B557" i="13"/>
  <c r="A557" i="13"/>
  <c r="Q557" i="13" s="1"/>
  <c r="C565" i="13"/>
  <c r="B565" i="13"/>
  <c r="A565" i="13"/>
  <c r="Q565" i="13" s="1"/>
  <c r="C573" i="13"/>
  <c r="B573" i="13"/>
  <c r="A573" i="13"/>
  <c r="Q573" i="13" s="1"/>
  <c r="C581" i="13"/>
  <c r="B581" i="13"/>
  <c r="A581" i="13"/>
  <c r="Q581" i="13" s="1"/>
  <c r="C589" i="13"/>
  <c r="B589" i="13"/>
  <c r="A589" i="13"/>
  <c r="Q589" i="13" s="1"/>
  <c r="C597" i="13"/>
  <c r="B597" i="13"/>
  <c r="A597" i="13"/>
  <c r="Q597" i="13" s="1"/>
  <c r="C605" i="13"/>
  <c r="B605" i="13"/>
  <c r="A605" i="13"/>
  <c r="Q605" i="13" s="1"/>
  <c r="C613" i="13"/>
  <c r="B613" i="13"/>
  <c r="A613" i="13"/>
  <c r="Q613" i="13" s="1"/>
  <c r="C621" i="13"/>
  <c r="B621" i="13"/>
  <c r="A621" i="13"/>
  <c r="Q621" i="13" s="1"/>
  <c r="C629" i="13"/>
  <c r="B629" i="13"/>
  <c r="A629" i="13"/>
  <c r="Q629" i="13" s="1"/>
  <c r="C637" i="13"/>
  <c r="B637" i="13"/>
  <c r="A637" i="13"/>
  <c r="Q637" i="13" s="1"/>
  <c r="C645" i="13"/>
  <c r="B645" i="13"/>
  <c r="A645" i="13"/>
  <c r="Q645" i="13" s="1"/>
  <c r="C653" i="13"/>
  <c r="B653" i="13"/>
  <c r="A653" i="13"/>
  <c r="Q653" i="13" s="1"/>
  <c r="C661" i="13"/>
  <c r="B661" i="13"/>
  <c r="A661" i="13"/>
  <c r="Q661" i="13" s="1"/>
  <c r="C669" i="13"/>
  <c r="B669" i="13"/>
  <c r="A669" i="13"/>
  <c r="Q669" i="13" s="1"/>
  <c r="C677" i="13"/>
  <c r="B677" i="13"/>
  <c r="A677" i="13"/>
  <c r="Q677" i="13" s="1"/>
  <c r="C685" i="13"/>
  <c r="B685" i="13"/>
  <c r="A685" i="13"/>
  <c r="Q685" i="13" s="1"/>
  <c r="C693" i="13"/>
  <c r="B693" i="13"/>
  <c r="A693" i="13"/>
  <c r="Q693" i="13" s="1"/>
  <c r="C701" i="13"/>
  <c r="B701" i="13"/>
  <c r="A701" i="13"/>
  <c r="Q701" i="13" s="1"/>
  <c r="C709" i="13"/>
  <c r="B709" i="13"/>
  <c r="A709" i="13"/>
  <c r="Q709" i="13" s="1"/>
  <c r="C717" i="13"/>
  <c r="B717" i="13"/>
  <c r="A717" i="13"/>
  <c r="Q717" i="13" s="1"/>
  <c r="C725" i="13"/>
  <c r="B725" i="13"/>
  <c r="A725" i="13"/>
  <c r="C733" i="13"/>
  <c r="B733" i="13"/>
  <c r="A733" i="13"/>
  <c r="Q733" i="13" s="1"/>
  <c r="C741" i="13"/>
  <c r="B741" i="13"/>
  <c r="A741" i="13"/>
  <c r="Q741" i="13" s="1"/>
  <c r="C749" i="13"/>
  <c r="B749" i="13"/>
  <c r="A749" i="13"/>
  <c r="Q749" i="13" s="1"/>
  <c r="C757" i="13"/>
  <c r="B757" i="13"/>
  <c r="A757" i="13"/>
  <c r="Q757" i="13" s="1"/>
  <c r="C765" i="13"/>
  <c r="B765" i="13"/>
  <c r="A765" i="13"/>
  <c r="Q765" i="13" s="1"/>
  <c r="C773" i="13"/>
  <c r="B773" i="13"/>
  <c r="A773" i="13"/>
  <c r="Q773" i="13" s="1"/>
  <c r="C781" i="13"/>
  <c r="B781" i="13"/>
  <c r="A781" i="13"/>
  <c r="Q781" i="13" s="1"/>
  <c r="C789" i="13"/>
  <c r="B789" i="13"/>
  <c r="A789" i="13"/>
  <c r="Q789" i="13" s="1"/>
  <c r="C797" i="13"/>
  <c r="B797" i="13"/>
  <c r="A797" i="13"/>
  <c r="Q797" i="13" s="1"/>
  <c r="C805" i="13"/>
  <c r="B805" i="13"/>
  <c r="A805" i="13"/>
  <c r="Q805" i="13" s="1"/>
  <c r="C813" i="13"/>
  <c r="B813" i="13"/>
  <c r="A813" i="13"/>
  <c r="Q813" i="13" s="1"/>
  <c r="C821" i="13"/>
  <c r="B821" i="13"/>
  <c r="A821" i="13"/>
  <c r="Q821" i="13" s="1"/>
  <c r="C829" i="13"/>
  <c r="B829" i="13"/>
  <c r="A829" i="13"/>
  <c r="Q829" i="13" s="1"/>
  <c r="C837" i="13"/>
  <c r="B837" i="13"/>
  <c r="A837" i="13"/>
  <c r="C845" i="13"/>
  <c r="B845" i="13"/>
  <c r="A845" i="13"/>
  <c r="Q845" i="13" s="1"/>
  <c r="C853" i="13"/>
  <c r="B853" i="13"/>
  <c r="A853" i="13"/>
  <c r="Q853" i="13" s="1"/>
  <c r="C861" i="13"/>
  <c r="B861" i="13"/>
  <c r="A861" i="13"/>
  <c r="Q861" i="13" s="1"/>
  <c r="C869" i="13"/>
  <c r="B869" i="13"/>
  <c r="A869" i="13"/>
  <c r="Q869" i="13" s="1"/>
  <c r="C877" i="13"/>
  <c r="B877" i="13"/>
  <c r="A877" i="13"/>
  <c r="Q877" i="13" s="1"/>
  <c r="C885" i="13"/>
  <c r="B885" i="13"/>
  <c r="A885" i="13"/>
  <c r="Q885" i="13" s="1"/>
  <c r="C893" i="13"/>
  <c r="B893" i="13"/>
  <c r="A893" i="13"/>
  <c r="Q893" i="13" s="1"/>
  <c r="C901" i="13"/>
  <c r="B901" i="13"/>
  <c r="A901" i="13"/>
  <c r="Q901" i="13" s="1"/>
  <c r="C909" i="13"/>
  <c r="B909" i="13"/>
  <c r="A909" i="13"/>
  <c r="Q909" i="13" s="1"/>
  <c r="C917" i="13"/>
  <c r="B917" i="13"/>
  <c r="A917" i="13"/>
  <c r="Q917" i="13" s="1"/>
  <c r="C925" i="13"/>
  <c r="B925" i="13"/>
  <c r="A925" i="13"/>
  <c r="Q925" i="13" s="1"/>
  <c r="C933" i="13"/>
  <c r="B933" i="13"/>
  <c r="A933" i="13"/>
  <c r="Q933" i="13" s="1"/>
  <c r="C941" i="13"/>
  <c r="B941" i="13"/>
  <c r="A941" i="13"/>
  <c r="Q941" i="13" s="1"/>
  <c r="C949" i="13"/>
  <c r="B949" i="13"/>
  <c r="A949" i="13"/>
  <c r="Q949" i="13" s="1"/>
  <c r="C957" i="13"/>
  <c r="B957" i="13"/>
  <c r="A957" i="13"/>
  <c r="C965" i="13"/>
  <c r="B965" i="13"/>
  <c r="A965" i="13"/>
  <c r="Q965" i="13" s="1"/>
  <c r="C973" i="13"/>
  <c r="B973" i="13"/>
  <c r="A973" i="13"/>
  <c r="Q973" i="13" s="1"/>
  <c r="C981" i="13"/>
  <c r="B981" i="13"/>
  <c r="A981" i="13"/>
  <c r="Q981" i="13" s="1"/>
  <c r="C989" i="13"/>
  <c r="B989" i="13"/>
  <c r="A989" i="13"/>
  <c r="Q989" i="13" s="1"/>
  <c r="C997" i="13"/>
  <c r="B997" i="13"/>
  <c r="A997" i="13"/>
  <c r="Q997" i="13" s="1"/>
  <c r="C1005" i="13"/>
  <c r="B1005" i="13"/>
  <c r="A1005" i="13"/>
  <c r="Q1005" i="13" s="1"/>
  <c r="C1013" i="13"/>
  <c r="B1013" i="13"/>
  <c r="A1013" i="13"/>
  <c r="Q1013" i="13" s="1"/>
  <c r="C1021" i="13"/>
  <c r="B1021" i="13"/>
  <c r="A1021" i="13"/>
  <c r="Q1021" i="13" s="1"/>
  <c r="C1029" i="13"/>
  <c r="B1029" i="13"/>
  <c r="A1029" i="13"/>
  <c r="Q1029" i="13" s="1"/>
  <c r="C1037" i="13"/>
  <c r="B1037" i="13"/>
  <c r="A1037" i="13"/>
  <c r="Q1037" i="13" s="1"/>
  <c r="C1045" i="13"/>
  <c r="B1045" i="13"/>
  <c r="A1045" i="13"/>
  <c r="Q1045" i="13" s="1"/>
  <c r="C1053" i="13"/>
  <c r="B1053" i="13"/>
  <c r="A1053" i="13"/>
  <c r="Q1053" i="13" s="1"/>
  <c r="C1061" i="13"/>
  <c r="B1061" i="13"/>
  <c r="A1061" i="13"/>
  <c r="Q1061" i="13" s="1"/>
  <c r="C1069" i="13"/>
  <c r="B1069" i="13"/>
  <c r="A1069" i="13"/>
  <c r="Q1069" i="13" s="1"/>
  <c r="C1077" i="13"/>
  <c r="B1077" i="13"/>
  <c r="A1077" i="13"/>
  <c r="Q1077" i="13" s="1"/>
  <c r="C1085" i="13"/>
  <c r="B1085" i="13"/>
  <c r="A1085" i="13"/>
  <c r="Q1085" i="13" s="1"/>
  <c r="C1093" i="13"/>
  <c r="B1093" i="13"/>
  <c r="A1093" i="13"/>
  <c r="Q1093" i="13" s="1"/>
  <c r="C1101" i="13"/>
  <c r="B1101" i="13"/>
  <c r="A1101" i="13"/>
  <c r="Q1101" i="13" s="1"/>
  <c r="C1109" i="13"/>
  <c r="B1109" i="13"/>
  <c r="A1109" i="13"/>
  <c r="Q1109" i="13" s="1"/>
  <c r="C1117" i="13"/>
  <c r="B1117" i="13"/>
  <c r="A1117" i="13"/>
  <c r="Q1117" i="13" s="1"/>
  <c r="C1125" i="13"/>
  <c r="B1125" i="13"/>
  <c r="A1125" i="13"/>
  <c r="Q1125" i="13" s="1"/>
  <c r="C1133" i="13"/>
  <c r="B1133" i="13"/>
  <c r="A1133" i="13"/>
  <c r="Q1133" i="13" s="1"/>
  <c r="C1141" i="13"/>
  <c r="B1141" i="13"/>
  <c r="A1141" i="13"/>
  <c r="Q1141" i="13" s="1"/>
  <c r="C1149" i="13"/>
  <c r="B1149" i="13"/>
  <c r="A1149" i="13"/>
  <c r="Q1149" i="13" s="1"/>
  <c r="C1157" i="13"/>
  <c r="B1157" i="13"/>
  <c r="A1157" i="13"/>
  <c r="Q1157" i="13" s="1"/>
  <c r="C1165" i="13"/>
  <c r="B1165" i="13"/>
  <c r="A1165" i="13"/>
  <c r="Q1165" i="13" s="1"/>
  <c r="C1173" i="13"/>
  <c r="B1173" i="13"/>
  <c r="A1173" i="13"/>
  <c r="Q1173" i="13" s="1"/>
  <c r="C1181" i="13"/>
  <c r="B1181" i="13"/>
  <c r="A1181" i="13"/>
  <c r="Q1181" i="13" s="1"/>
  <c r="C1189" i="13"/>
  <c r="B1189" i="13"/>
  <c r="A1189" i="13"/>
  <c r="Q1189" i="13" s="1"/>
  <c r="C1197" i="13"/>
  <c r="B1197" i="13"/>
  <c r="A1197" i="13"/>
  <c r="Q1197" i="13" s="1"/>
  <c r="C1205" i="13"/>
  <c r="B1205" i="13"/>
  <c r="A1205" i="13"/>
  <c r="Q1205" i="13" s="1"/>
  <c r="C1213" i="13"/>
  <c r="B1213" i="13"/>
  <c r="A1213" i="13"/>
  <c r="Q1213" i="13" s="1"/>
  <c r="C1221" i="13"/>
  <c r="B1221" i="13"/>
  <c r="A1221" i="13"/>
  <c r="Q1221" i="13" s="1"/>
  <c r="C1229" i="13"/>
  <c r="B1229" i="13"/>
  <c r="A1229" i="13"/>
  <c r="Q1229" i="13" s="1"/>
  <c r="C1237" i="13"/>
  <c r="B1237" i="13"/>
  <c r="A1237" i="13"/>
  <c r="Q1237" i="13" s="1"/>
  <c r="C1245" i="13"/>
  <c r="B1245" i="13"/>
  <c r="A1245" i="13"/>
  <c r="Q1245" i="13" s="1"/>
  <c r="C1253" i="13"/>
  <c r="B1253" i="13"/>
  <c r="A1253" i="13"/>
  <c r="Q1253" i="13" s="1"/>
  <c r="C1261" i="13"/>
  <c r="B1261" i="13"/>
  <c r="A1261" i="13"/>
  <c r="Q1261" i="13" s="1"/>
  <c r="C1269" i="13"/>
  <c r="B1269" i="13"/>
  <c r="A1269" i="13"/>
  <c r="Q1269" i="13" s="1"/>
  <c r="C1277" i="13"/>
  <c r="B1277" i="13"/>
  <c r="A1277" i="13"/>
  <c r="Q1277" i="13" s="1"/>
  <c r="C1285" i="13"/>
  <c r="B1285" i="13"/>
  <c r="A1285" i="13"/>
  <c r="Q1285" i="13" s="1"/>
  <c r="C1293" i="13"/>
  <c r="B1293" i="13"/>
  <c r="A1293" i="13"/>
  <c r="Q1293" i="13" s="1"/>
  <c r="C1301" i="13"/>
  <c r="B1301" i="13"/>
  <c r="A1301" i="13"/>
  <c r="Q1301" i="13" s="1"/>
  <c r="C1309" i="13"/>
  <c r="B1309" i="13"/>
  <c r="A1309" i="13"/>
  <c r="Q1309" i="13" s="1"/>
  <c r="C1317" i="13"/>
  <c r="B1317" i="13"/>
  <c r="A1317" i="13"/>
  <c r="Q1317" i="13" s="1"/>
  <c r="C1325" i="13"/>
  <c r="B1325" i="13"/>
  <c r="A1325" i="13"/>
  <c r="Q1325" i="13" s="1"/>
  <c r="C1333" i="13"/>
  <c r="B1333" i="13"/>
  <c r="A1333" i="13"/>
  <c r="Q1333" i="13" s="1"/>
  <c r="C1341" i="13"/>
  <c r="B1341" i="13"/>
  <c r="A1341" i="13"/>
  <c r="Q1341" i="13" s="1"/>
  <c r="C1349" i="13"/>
  <c r="B1349" i="13"/>
  <c r="A1349" i="13"/>
  <c r="Q1349" i="13" s="1"/>
  <c r="C1357" i="13"/>
  <c r="B1357" i="13"/>
  <c r="A1357" i="13"/>
  <c r="Q1357" i="13" s="1"/>
  <c r="C1365" i="13"/>
  <c r="B1365" i="13"/>
  <c r="A1365" i="13"/>
  <c r="Q1365" i="13" s="1"/>
  <c r="C1373" i="13"/>
  <c r="B1373" i="13"/>
  <c r="A1373" i="13"/>
  <c r="Q1373" i="13" s="1"/>
  <c r="C1381" i="13"/>
  <c r="B1381" i="13"/>
  <c r="A1381" i="13"/>
  <c r="Q1381" i="13" s="1"/>
  <c r="C1389" i="13"/>
  <c r="B1389" i="13"/>
  <c r="A1389" i="13"/>
  <c r="Q1389" i="13" s="1"/>
  <c r="C1397" i="13"/>
  <c r="B1397" i="13"/>
  <c r="A1397" i="13"/>
  <c r="Q1397" i="13" s="1"/>
  <c r="C1405" i="13"/>
  <c r="B1405" i="13"/>
  <c r="A1405" i="13"/>
  <c r="Q1405" i="13" s="1"/>
  <c r="C1413" i="13"/>
  <c r="B1413" i="13"/>
  <c r="A1413" i="13"/>
  <c r="Q1413" i="13" s="1"/>
  <c r="C1421" i="13"/>
  <c r="B1421" i="13"/>
  <c r="A1421" i="13"/>
  <c r="Q1421" i="13" s="1"/>
  <c r="C1429" i="13"/>
  <c r="B1429" i="13"/>
  <c r="A1429" i="13"/>
  <c r="Q1429" i="13" s="1"/>
  <c r="C1437" i="13"/>
  <c r="B1437" i="13"/>
  <c r="A1437" i="13"/>
  <c r="Q1437" i="13" s="1"/>
  <c r="C469" i="13"/>
  <c r="B469" i="13"/>
  <c r="A469" i="13"/>
  <c r="Q469" i="13" s="1"/>
  <c r="C461" i="13"/>
  <c r="B461" i="13"/>
  <c r="A461" i="13"/>
  <c r="Q461" i="13" s="1"/>
  <c r="C453" i="13"/>
  <c r="B453" i="13"/>
  <c r="A453" i="13"/>
  <c r="Q453" i="13" s="1"/>
  <c r="C445" i="13"/>
  <c r="B445" i="13"/>
  <c r="A445" i="13"/>
  <c r="Q445" i="13" s="1"/>
  <c r="C437" i="13"/>
  <c r="B437" i="13"/>
  <c r="A437" i="13"/>
  <c r="Q437" i="13" s="1"/>
  <c r="C429" i="13"/>
  <c r="B429" i="13"/>
  <c r="A429" i="13"/>
  <c r="Q429" i="13" s="1"/>
  <c r="C421" i="13"/>
  <c r="B421" i="13"/>
  <c r="A421" i="13"/>
  <c r="Q421" i="13" s="1"/>
  <c r="C413" i="13"/>
  <c r="B413" i="13"/>
  <c r="A413" i="13"/>
  <c r="Q413" i="13" s="1"/>
  <c r="C405" i="13"/>
  <c r="B405" i="13"/>
  <c r="A405" i="13"/>
  <c r="Q405" i="13" s="1"/>
  <c r="C397" i="13"/>
  <c r="B397" i="13"/>
  <c r="A397" i="13"/>
  <c r="Q397" i="13" s="1"/>
  <c r="C389" i="13"/>
  <c r="B389" i="13"/>
  <c r="A389" i="13"/>
  <c r="Q389" i="13" s="1"/>
  <c r="C381" i="13"/>
  <c r="B381" i="13"/>
  <c r="A381" i="13"/>
  <c r="Q381" i="13" s="1"/>
  <c r="C373" i="13"/>
  <c r="B373" i="13"/>
  <c r="A373" i="13"/>
  <c r="Q373" i="13" s="1"/>
  <c r="C365" i="13"/>
  <c r="B365" i="13"/>
  <c r="A365" i="13"/>
  <c r="Q365" i="13" s="1"/>
  <c r="C357" i="13"/>
  <c r="B357" i="13"/>
  <c r="A357" i="13"/>
  <c r="Q357" i="13" s="1"/>
  <c r="C349" i="13"/>
  <c r="B349" i="13"/>
  <c r="A349" i="13"/>
  <c r="Q349" i="13" s="1"/>
  <c r="C341" i="13"/>
  <c r="B341" i="13"/>
  <c r="A341" i="13"/>
  <c r="Q341" i="13" s="1"/>
  <c r="C333" i="13"/>
  <c r="B333" i="13"/>
  <c r="A333" i="13"/>
  <c r="Q333" i="13" s="1"/>
  <c r="C325" i="13"/>
  <c r="B325" i="13"/>
  <c r="A325" i="13"/>
  <c r="Q325" i="13" s="1"/>
  <c r="C317" i="13"/>
  <c r="B317" i="13"/>
  <c r="A317" i="13"/>
  <c r="Q317" i="13" s="1"/>
  <c r="C309" i="13"/>
  <c r="B309" i="13"/>
  <c r="A309" i="13"/>
  <c r="Q309" i="13" s="1"/>
  <c r="C301" i="13"/>
  <c r="B301" i="13"/>
  <c r="A301" i="13"/>
  <c r="Q301" i="13" s="1"/>
  <c r="C293" i="13"/>
  <c r="B293" i="13"/>
  <c r="A293" i="13"/>
  <c r="Q293" i="13" s="1"/>
  <c r="C285" i="13"/>
  <c r="B285" i="13"/>
  <c r="A285" i="13"/>
  <c r="Q285" i="13" s="1"/>
  <c r="C277" i="13"/>
  <c r="B277" i="13"/>
  <c r="A277" i="13"/>
  <c r="Q277" i="13" s="1"/>
  <c r="C269" i="13"/>
  <c r="B269" i="13"/>
  <c r="A269" i="13"/>
  <c r="Q269" i="13" s="1"/>
  <c r="C261" i="13"/>
  <c r="B261" i="13"/>
  <c r="A261" i="13"/>
  <c r="Q261" i="13" s="1"/>
  <c r="C253" i="13"/>
  <c r="B253" i="13"/>
  <c r="A253" i="13"/>
  <c r="Q253" i="13" s="1"/>
  <c r="C245" i="13"/>
  <c r="B245" i="13"/>
  <c r="A245" i="13"/>
  <c r="Q245" i="13" s="1"/>
  <c r="C237" i="13"/>
  <c r="B237" i="13"/>
  <c r="A237" i="13"/>
  <c r="Q237" i="13" s="1"/>
  <c r="C229" i="13"/>
  <c r="B229" i="13"/>
  <c r="A229" i="13"/>
  <c r="Q229" i="13" s="1"/>
  <c r="C221" i="13"/>
  <c r="B221" i="13"/>
  <c r="A221" i="13"/>
  <c r="Q221" i="13" s="1"/>
  <c r="C213" i="13"/>
  <c r="B213" i="13"/>
  <c r="A213" i="13"/>
  <c r="Q213" i="13" s="1"/>
  <c r="C205" i="13"/>
  <c r="B205" i="13"/>
  <c r="A205" i="13"/>
  <c r="Q205" i="13" s="1"/>
  <c r="C197" i="13"/>
  <c r="B197" i="13"/>
  <c r="A197" i="13"/>
  <c r="Q197" i="13" s="1"/>
  <c r="C189" i="13"/>
  <c r="B189" i="13"/>
  <c r="A189" i="13"/>
  <c r="Q189" i="13" s="1"/>
  <c r="C181" i="13"/>
  <c r="B181" i="13"/>
  <c r="A181" i="13"/>
  <c r="Q181" i="13" s="1"/>
  <c r="C173" i="13"/>
  <c r="B173" i="13"/>
  <c r="A173" i="13"/>
  <c r="Q173" i="13" s="1"/>
  <c r="C165" i="13"/>
  <c r="B165" i="13"/>
  <c r="A165" i="13"/>
  <c r="Q165" i="13" s="1"/>
  <c r="C157" i="13"/>
  <c r="B157" i="13"/>
  <c r="A157" i="13"/>
  <c r="Q157" i="13" s="1"/>
  <c r="C149" i="13"/>
  <c r="B149" i="13"/>
  <c r="A149" i="13"/>
  <c r="Q149" i="13" s="1"/>
  <c r="C141" i="13"/>
  <c r="B141" i="13"/>
  <c r="A141" i="13"/>
  <c r="Q141" i="13" s="1"/>
  <c r="C133" i="13"/>
  <c r="B133" i="13"/>
  <c r="A133" i="13"/>
  <c r="Q133" i="13" s="1"/>
  <c r="C125" i="13"/>
  <c r="B125" i="13"/>
  <c r="A125" i="13"/>
  <c r="Q125" i="13" s="1"/>
  <c r="C117" i="13"/>
  <c r="B117" i="13"/>
  <c r="A117" i="13"/>
  <c r="Q117" i="13" s="1"/>
  <c r="C109" i="13"/>
  <c r="B109" i="13"/>
  <c r="A109" i="13"/>
  <c r="Q109" i="13" s="1"/>
  <c r="C101" i="13"/>
  <c r="B101" i="13"/>
  <c r="A101" i="13"/>
  <c r="C93" i="13"/>
  <c r="B93" i="13"/>
  <c r="A93" i="13"/>
  <c r="Q93" i="13" s="1"/>
  <c r="C85" i="13"/>
  <c r="B85" i="13"/>
  <c r="A85" i="13"/>
  <c r="Q85" i="13" s="1"/>
  <c r="C77" i="13"/>
  <c r="B77" i="13"/>
  <c r="A77" i="13"/>
  <c r="Q77" i="13" s="1"/>
  <c r="C69" i="13"/>
  <c r="B69" i="13"/>
  <c r="A69" i="13"/>
  <c r="Q69" i="13" s="1"/>
  <c r="C61" i="13"/>
  <c r="B61" i="13"/>
  <c r="A61" i="13"/>
  <c r="Q61" i="13" s="1"/>
  <c r="C53" i="13"/>
  <c r="B53" i="13"/>
  <c r="A53" i="13"/>
  <c r="Q53" i="13" s="1"/>
  <c r="C45" i="13"/>
  <c r="B45" i="13"/>
  <c r="A45" i="13"/>
  <c r="Q45" i="13" s="1"/>
  <c r="C37" i="13"/>
  <c r="B37" i="13"/>
  <c r="A37" i="13"/>
  <c r="Q37" i="13" s="1"/>
  <c r="C29" i="13"/>
  <c r="B29" i="13"/>
  <c r="A29" i="13"/>
  <c r="C21" i="13"/>
  <c r="B21" i="13"/>
  <c r="A21" i="13"/>
  <c r="C13" i="13"/>
  <c r="B13" i="13"/>
  <c r="A13" i="13"/>
  <c r="Q29" i="13" l="1"/>
  <c r="F1595" i="13"/>
  <c r="F1609" i="13" s="1"/>
  <c r="F1594" i="13" l="1"/>
  <c r="F1608" i="13" s="1"/>
  <c r="Q1586" i="13" l="1"/>
  <c r="Q1585" i="13"/>
  <c r="Q721" i="13"/>
  <c r="Q722" i="13"/>
  <c r="Q474" i="13"/>
  <c r="Q473" i="13"/>
  <c r="Q475" i="13" s="1"/>
  <c r="Q18" i="13"/>
  <c r="Q17" i="13"/>
  <c r="Q954" i="13"/>
  <c r="Q953" i="13"/>
  <c r="Q834" i="13"/>
  <c r="Q833" i="13"/>
  <c r="Q97" i="13"/>
  <c r="Q98" i="13"/>
  <c r="M1600" i="13"/>
  <c r="M1599" i="13"/>
  <c r="L1600" i="13"/>
  <c r="N1599" i="13"/>
  <c r="I1600" i="13"/>
  <c r="K1591" i="13"/>
  <c r="Q9" i="13"/>
  <c r="G1591" i="13"/>
  <c r="L1591" i="13"/>
  <c r="I1591" i="13"/>
  <c r="K1592" i="13"/>
  <c r="J1600" i="13"/>
  <c r="H1599" i="13"/>
  <c r="P1592" i="13"/>
  <c r="L1592" i="13"/>
  <c r="P1591" i="13"/>
  <c r="M1591" i="13"/>
  <c r="J1591" i="13"/>
  <c r="O1592" i="13"/>
  <c r="K1599" i="13"/>
  <c r="G1600" i="13"/>
  <c r="H1600" i="13"/>
  <c r="G1599" i="13"/>
  <c r="N1600" i="13"/>
  <c r="K1600" i="13"/>
  <c r="L1599" i="13"/>
  <c r="O1591" i="13"/>
  <c r="I1592" i="13"/>
  <c r="J1592" i="13"/>
  <c r="N1591" i="13"/>
  <c r="I1599" i="13"/>
  <c r="P1600" i="13"/>
  <c r="O1599" i="13"/>
  <c r="J1599" i="13"/>
  <c r="O1600" i="13"/>
  <c r="P1599" i="13"/>
  <c r="H1592" i="13"/>
  <c r="H1591" i="13"/>
  <c r="M1592" i="13"/>
  <c r="N1592" i="13"/>
  <c r="G1592" i="13"/>
  <c r="Q10" i="13"/>
  <c r="Q1587" i="13" l="1"/>
  <c r="Q723" i="13"/>
  <c r="Q478" i="13"/>
  <c r="Q476" i="13"/>
  <c r="Q477" i="13"/>
  <c r="N1606" i="13"/>
  <c r="Q19" i="13"/>
  <c r="Q955" i="13"/>
  <c r="Q835" i="13"/>
  <c r="N1605" i="13"/>
  <c r="I1606" i="13"/>
  <c r="J1606" i="13"/>
  <c r="Q99" i="13"/>
  <c r="H1605" i="13"/>
  <c r="M1606" i="13"/>
  <c r="M1605" i="13"/>
  <c r="G1606" i="13"/>
  <c r="H1606" i="13"/>
  <c r="L1606" i="13"/>
  <c r="Q1592" i="13"/>
  <c r="H1593" i="13"/>
  <c r="J1601" i="13"/>
  <c r="O1593" i="13"/>
  <c r="G1601" i="13"/>
  <c r="K1601" i="13"/>
  <c r="J1593" i="13"/>
  <c r="P1593" i="13"/>
  <c r="L1605" i="13"/>
  <c r="K1593" i="13"/>
  <c r="L1601" i="13"/>
  <c r="Q1599" i="13"/>
  <c r="Q1600" i="13"/>
  <c r="J1605" i="13"/>
  <c r="P1605" i="13"/>
  <c r="H1601" i="13"/>
  <c r="I1593" i="13"/>
  <c r="G1605" i="13"/>
  <c r="K1605" i="13"/>
  <c r="I1601" i="13"/>
  <c r="N1593" i="13"/>
  <c r="M1593" i="13"/>
  <c r="K1606" i="13"/>
  <c r="I1605" i="13"/>
  <c r="Q1591" i="13"/>
  <c r="Q11" i="13"/>
  <c r="M1601" i="13"/>
  <c r="P1601" i="13"/>
  <c r="O1601" i="13"/>
  <c r="O1605" i="13"/>
  <c r="O1606" i="13"/>
  <c r="P1606" i="13"/>
  <c r="L1593" i="13"/>
  <c r="G1593" i="13"/>
  <c r="N1601" i="13"/>
  <c r="Q1588" i="13" l="1"/>
  <c r="Q724" i="13"/>
  <c r="Q726" i="13"/>
  <c r="Q725" i="13"/>
  <c r="Q22" i="13"/>
  <c r="Q20" i="13"/>
  <c r="Q21" i="13"/>
  <c r="Q956" i="13"/>
  <c r="Q958" i="13"/>
  <c r="Q957" i="13"/>
  <c r="Q836" i="13"/>
  <c r="Q837" i="13"/>
  <c r="Q838" i="13"/>
  <c r="Q1605" i="13"/>
  <c r="Q101" i="13"/>
  <c r="Q102" i="13"/>
  <c r="Q100" i="13"/>
  <c r="Q13" i="13"/>
  <c r="Q12" i="13"/>
  <c r="L1607" i="13"/>
  <c r="N1607" i="13"/>
  <c r="Q1601" i="13"/>
  <c r="Q1602" i="13" s="1"/>
  <c r="I1607" i="13"/>
  <c r="J1607" i="13"/>
  <c r="H1607" i="13"/>
  <c r="G1607" i="13"/>
  <c r="Q14" i="13"/>
  <c r="Q1593" i="13"/>
  <c r="P1596" i="13" s="1"/>
  <c r="M1607" i="13"/>
  <c r="K1607" i="13"/>
  <c r="O1607" i="13"/>
  <c r="Q1606" i="13"/>
  <c r="P1607" i="13"/>
  <c r="L1602" i="13" l="1"/>
  <c r="I1602" i="13"/>
  <c r="J1602" i="13"/>
  <c r="K1602" i="13"/>
  <c r="O1602" i="13"/>
  <c r="G1602" i="13"/>
  <c r="N1596" i="13"/>
  <c r="Q1595" i="13"/>
  <c r="Q1594" i="13"/>
  <c r="P1602" i="13"/>
  <c r="K1596" i="13"/>
  <c r="M1596" i="13"/>
  <c r="O1596" i="13"/>
  <c r="H1596" i="13"/>
  <c r="H1602" i="13"/>
  <c r="M1602" i="13"/>
  <c r="N1602" i="13"/>
  <c r="Q1596" i="13"/>
  <c r="Q1607" i="13"/>
  <c r="J1596" i="13"/>
  <c r="I1596" i="13"/>
  <c r="L1596" i="13"/>
  <c r="G1596" i="13"/>
  <c r="O1610" i="13" l="1"/>
  <c r="Q1609" i="13"/>
  <c r="Q1608" i="13"/>
  <c r="L1610" i="13"/>
  <c r="J1610" i="13"/>
  <c r="H1610" i="13"/>
  <c r="G1610" i="13"/>
  <c r="N1610" i="13"/>
  <c r="K1610" i="13"/>
  <c r="I1610" i="13"/>
  <c r="Q1610" i="13"/>
  <c r="P1610" i="13"/>
  <c r="M1610" i="13"/>
</calcChain>
</file>

<file path=xl/sharedStrings.xml><?xml version="1.0" encoding="utf-8"?>
<sst xmlns="http://schemas.openxmlformats.org/spreadsheetml/2006/main" count="5485" uniqueCount="710">
  <si>
    <t>1010</t>
  </si>
  <si>
    <t>2600</t>
  </si>
  <si>
    <t>0500</t>
  </si>
  <si>
    <t>0580</t>
  </si>
  <si>
    <t>1110</t>
  </si>
  <si>
    <t>1500</t>
  </si>
  <si>
    <t>0060</t>
  </si>
  <si>
    <t>2810</t>
  </si>
  <si>
    <t>0520</t>
  </si>
  <si>
    <t>2800</t>
  </si>
  <si>
    <t>1600</t>
  </si>
  <si>
    <t>0070</t>
  </si>
  <si>
    <t>0640</t>
  </si>
  <si>
    <t>1000</t>
  </si>
  <si>
    <t>0030</t>
  </si>
  <si>
    <t>0100</t>
  </si>
  <si>
    <t>0010</t>
  </si>
  <si>
    <t>1360</t>
  </si>
  <si>
    <t>3000</t>
  </si>
  <si>
    <t>0020</t>
  </si>
  <si>
    <t>1120</t>
  </si>
  <si>
    <t>1140</t>
  </si>
  <si>
    <t>3210</t>
  </si>
  <si>
    <t>3100</t>
  </si>
  <si>
    <t>0900</t>
  </si>
  <si>
    <t>2700</t>
  </si>
  <si>
    <t>2405</t>
  </si>
  <si>
    <t>0040</t>
  </si>
  <si>
    <t>2560</t>
  </si>
  <si>
    <t>0910</t>
  </si>
  <si>
    <t>0740</t>
  </si>
  <si>
    <t>3110</t>
  </si>
  <si>
    <t>1390</t>
  </si>
  <si>
    <t>9025</t>
  </si>
  <si>
    <t>0970</t>
  </si>
  <si>
    <t>1400</t>
  </si>
  <si>
    <t>2000</t>
  </si>
  <si>
    <t>0050</t>
  </si>
  <si>
    <t>0770</t>
  </si>
  <si>
    <t>1340</t>
  </si>
  <si>
    <t>1990</t>
  </si>
  <si>
    <t>1490</t>
  </si>
  <si>
    <t>2830</t>
  </si>
  <si>
    <t>1410</t>
  </si>
  <si>
    <t>0490</t>
  </si>
  <si>
    <t>2670</t>
  </si>
  <si>
    <t>9145</t>
  </si>
  <si>
    <t>2730</t>
  </si>
  <si>
    <t>2820</t>
  </si>
  <si>
    <t>3200</t>
  </si>
  <si>
    <t>1350</t>
  </si>
  <si>
    <t>0190</t>
  </si>
  <si>
    <t>0120</t>
  </si>
  <si>
    <t>1220</t>
  </si>
  <si>
    <t>2640</t>
  </si>
  <si>
    <t>1080</t>
  </si>
  <si>
    <t>0480</t>
  </si>
  <si>
    <t>1195</t>
  </si>
  <si>
    <t>2740</t>
  </si>
  <si>
    <t>2070</t>
  </si>
  <si>
    <t>2520</t>
  </si>
  <si>
    <t>1440</t>
  </si>
  <si>
    <t>9045</t>
  </si>
  <si>
    <t>2530</t>
  </si>
  <si>
    <t>2630</t>
  </si>
  <si>
    <t>3130</t>
  </si>
  <si>
    <t>0540</t>
  </si>
  <si>
    <t>1590</t>
  </si>
  <si>
    <t>0230</t>
  </si>
  <si>
    <t>3147</t>
  </si>
  <si>
    <t>1520</t>
  </si>
  <si>
    <t>0310</t>
  </si>
  <si>
    <t>1870</t>
  </si>
  <si>
    <t>0470</t>
  </si>
  <si>
    <t>0950</t>
  </si>
  <si>
    <t>3220</t>
  </si>
  <si>
    <t>9150</t>
  </si>
  <si>
    <t>1850</t>
  </si>
  <si>
    <t>0960</t>
  </si>
  <si>
    <t>2862</t>
  </si>
  <si>
    <t>1750</t>
  </si>
  <si>
    <t>3010</t>
  </si>
  <si>
    <t>1460</t>
  </si>
  <si>
    <t>1130</t>
  </si>
  <si>
    <t>2710</t>
  </si>
  <si>
    <t>0220</t>
  </si>
  <si>
    <t>0510</t>
  </si>
  <si>
    <t>3090</t>
  </si>
  <si>
    <t>0940</t>
  </si>
  <si>
    <t>1580</t>
  </si>
  <si>
    <t>2780</t>
  </si>
  <si>
    <t>2770</t>
  </si>
  <si>
    <t>3040</t>
  </si>
  <si>
    <t>0980</t>
  </si>
  <si>
    <t>0240</t>
  </si>
  <si>
    <t>0270</t>
  </si>
  <si>
    <t>1480</t>
  </si>
  <si>
    <t>9075</t>
  </si>
  <si>
    <t>1560</t>
  </si>
  <si>
    <t>3140</t>
  </si>
  <si>
    <t>2515</t>
  </si>
  <si>
    <t>1380</t>
  </si>
  <si>
    <t>1550</t>
  </si>
  <si>
    <t>0170</t>
  </si>
  <si>
    <t>1860</t>
  </si>
  <si>
    <t>1810</t>
  </si>
  <si>
    <t>0870</t>
  </si>
  <si>
    <t>2590</t>
  </si>
  <si>
    <t>0560</t>
  </si>
  <si>
    <t>9035</t>
  </si>
  <si>
    <t>1150</t>
  </si>
  <si>
    <t>3085</t>
  </si>
  <si>
    <t>9060</t>
  </si>
  <si>
    <t>1450</t>
  </si>
  <si>
    <t>1620</t>
  </si>
  <si>
    <t>1790</t>
  </si>
  <si>
    <t>0890</t>
  </si>
  <si>
    <t>2660</t>
  </si>
  <si>
    <t>9165</t>
  </si>
  <si>
    <t>2610</t>
  </si>
  <si>
    <t>1530</t>
  </si>
  <si>
    <t>8041</t>
  </si>
  <si>
    <t>8001</t>
  </si>
  <si>
    <t>0550</t>
  </si>
  <si>
    <t>2035</t>
  </si>
  <si>
    <t>2180</t>
  </si>
  <si>
    <t>0290</t>
  </si>
  <si>
    <t>1070</t>
  </si>
  <si>
    <t>1050</t>
  </si>
  <si>
    <t>2840</t>
  </si>
  <si>
    <t>2010</t>
  </si>
  <si>
    <t>3070</t>
  </si>
  <si>
    <t>1020</t>
  </si>
  <si>
    <t>1510</t>
  </si>
  <si>
    <t>0930</t>
  </si>
  <si>
    <t>2570</t>
  </si>
  <si>
    <t>1030</t>
  </si>
  <si>
    <t>1828</t>
  </si>
  <si>
    <t>2865</t>
  </si>
  <si>
    <t>2540</t>
  </si>
  <si>
    <t>9095</t>
  </si>
  <si>
    <t>1160</t>
  </si>
  <si>
    <t>9120</t>
  </si>
  <si>
    <t>1570</t>
  </si>
  <si>
    <t>1180</t>
  </si>
  <si>
    <t>9125</t>
  </si>
  <si>
    <t>3146</t>
  </si>
  <si>
    <t>2535</t>
  </si>
  <si>
    <t>2580</t>
  </si>
  <si>
    <t>2690</t>
  </si>
  <si>
    <t>0110</t>
  </si>
  <si>
    <t>1040</t>
  </si>
  <si>
    <t>9050</t>
  </si>
  <si>
    <t>2190</t>
  </si>
  <si>
    <t>0130</t>
  </si>
  <si>
    <t>9030</t>
  </si>
  <si>
    <t>0920</t>
  </si>
  <si>
    <t>2055</t>
  </si>
  <si>
    <t>1980</t>
  </si>
  <si>
    <t>2680</t>
  </si>
  <si>
    <t>9040</t>
  </si>
  <si>
    <t>1780</t>
  </si>
  <si>
    <t>3030</t>
  </si>
  <si>
    <t>9140</t>
  </si>
  <si>
    <t>1420</t>
  </si>
  <si>
    <t>9055</t>
  </si>
  <si>
    <t>2760</t>
  </si>
  <si>
    <t>0990</t>
  </si>
  <si>
    <t>1540</t>
  </si>
  <si>
    <t>2650</t>
  </si>
  <si>
    <t>9135</t>
  </si>
  <si>
    <t>2020</t>
  </si>
  <si>
    <t>3145</t>
  </si>
  <si>
    <t>3120</t>
  </si>
  <si>
    <t>2750</t>
  </si>
  <si>
    <t>0860</t>
  </si>
  <si>
    <t>3020</t>
  </si>
  <si>
    <t>2790</t>
  </si>
  <si>
    <t>2505</t>
  </si>
  <si>
    <t>2395</t>
  </si>
  <si>
    <t>3060</t>
  </si>
  <si>
    <t>1430</t>
  </si>
  <si>
    <t>2720</t>
  </si>
  <si>
    <t>1060</t>
  </si>
  <si>
    <t>1330</t>
  </si>
  <si>
    <t>3230</t>
  </si>
  <si>
    <t>2620</t>
  </si>
  <si>
    <t>3148</t>
  </si>
  <si>
    <t>1760</t>
  </si>
  <si>
    <t>0880</t>
  </si>
  <si>
    <t>3080</t>
  </si>
  <si>
    <t>9130</t>
  </si>
  <si>
    <t>0140</t>
  </si>
  <si>
    <t>0260</t>
  </si>
  <si>
    <t>3050</t>
  </si>
  <si>
    <t>0123</t>
  </si>
  <si>
    <t>0250</t>
  </si>
  <si>
    <t>0180</t>
  </si>
  <si>
    <t>8042</t>
  </si>
  <si>
    <t xml:space="preserve">% </t>
  </si>
  <si>
    <t xml:space="preserve">$ </t>
  </si>
  <si>
    <t>STATE TOTALS</t>
  </si>
  <si>
    <t>UTE PASS BOCES</t>
  </si>
  <si>
    <t>FRONT RANGE BOCES</t>
  </si>
  <si>
    <t>SANTA FE TRAIL BOCES</t>
  </si>
  <si>
    <t>UNCOMPAHGRE BOCES</t>
  </si>
  <si>
    <t>MT EVANS BOCES</t>
  </si>
  <si>
    <t>GRAND VALLEY BOCES</t>
  </si>
  <si>
    <t>EXPEDITIONARY BOCES</t>
  </si>
  <si>
    <t>RIO BLANCO BOCES</t>
  </si>
  <si>
    <t>ADAMS COUNTY BOCES</t>
  </si>
  <si>
    <t>NORTHWEST BOCES</t>
  </si>
  <si>
    <t>SOUTHEASTERN BOCES</t>
  </si>
  <si>
    <t>SOUTH CENTRAL BOCES</t>
  </si>
  <si>
    <t>SAN LUIS VALLEY BOCES</t>
  </si>
  <si>
    <t>SAN JUAN BOCES</t>
  </si>
  <si>
    <t>PIKES PEAK BOCES</t>
  </si>
  <si>
    <t>NORTHEAST BOCES</t>
  </si>
  <si>
    <t>CENTENNIAL BOCES</t>
  </si>
  <si>
    <t>MOUNTAIN BOCES</t>
  </si>
  <si>
    <t>EAST CENTRAL BOCES</t>
  </si>
  <si>
    <t>GLOBAL VILLAGE CHARTER COLLABORATIVE</t>
  </si>
  <si>
    <t>CHARTER SCHOOL INSTITUTE</t>
  </si>
  <si>
    <t>LIBERTY J-4</t>
  </si>
  <si>
    <t>YUMA</t>
  </si>
  <si>
    <t>IDALIA RJ-3</t>
  </si>
  <si>
    <t>WRAY RD-2</t>
  </si>
  <si>
    <t>YUMA 1</t>
  </si>
  <si>
    <t>PAWNEE RE-12</t>
  </si>
  <si>
    <t>WELD</t>
  </si>
  <si>
    <t>PRAIRIE RE-11</t>
  </si>
  <si>
    <t>BRIGGSDALE RE-10</t>
  </si>
  <si>
    <t>AULT-HIGHLAND RE-9</t>
  </si>
  <si>
    <t>PLATTE VALLEY RE-7</t>
  </si>
  <si>
    <t>GREELEY 6</t>
  </si>
  <si>
    <t>JOHNSTOWN-MILIKEN RE-5J</t>
  </si>
  <si>
    <t>WINDSOR RE-4</t>
  </si>
  <si>
    <t>EATON RE-2</t>
  </si>
  <si>
    <t>WELD RE-1</t>
  </si>
  <si>
    <t>WOODLIN R-104</t>
  </si>
  <si>
    <t>WASHINGTON</t>
  </si>
  <si>
    <t>LONE STAR 101</t>
  </si>
  <si>
    <t>OTIS R-3</t>
  </si>
  <si>
    <t>ARICKAREE R-2</t>
  </si>
  <si>
    <t>AKRON R-1</t>
  </si>
  <si>
    <t>WOODLAND PARK RE-2</t>
  </si>
  <si>
    <t>TELLER</t>
  </si>
  <si>
    <t>CRIPPLE CREEK-VICTOR RE-1</t>
  </si>
  <si>
    <t>SUMMIT RE-1</t>
  </si>
  <si>
    <t>SUMMIT</t>
  </si>
  <si>
    <t>SEDGWICK</t>
  </si>
  <si>
    <t>JULESBURG RE-1</t>
  </si>
  <si>
    <t>NORWOOD R-2J</t>
  </si>
  <si>
    <t>SAN MIGUEL</t>
  </si>
  <si>
    <t>TELLURIDE R-1</t>
  </si>
  <si>
    <t>SILVERTON 1</t>
  </si>
  <si>
    <t>SAN JUAN</t>
  </si>
  <si>
    <t>CENTER 26 JT</t>
  </si>
  <si>
    <t>SAGUACHE</t>
  </si>
  <si>
    <t>MOFFAT 2</t>
  </si>
  <si>
    <t>MOUNTAIN VALLEY RE 1</t>
  </si>
  <si>
    <t>SOUTH ROUTT RE 3</t>
  </si>
  <si>
    <t>ROUTT</t>
  </si>
  <si>
    <t>STEAMBOAT SPRINGS RE-2</t>
  </si>
  <si>
    <t>HAYDEN RE-1</t>
  </si>
  <si>
    <t>SARGENT RE-33J</t>
  </si>
  <si>
    <t>RIO GRANDE</t>
  </si>
  <si>
    <t>MONTE VISTA C-8</t>
  </si>
  <si>
    <t>RANGELY RE-4</t>
  </si>
  <si>
    <t>RIO BLANCO</t>
  </si>
  <si>
    <t>MEEKER RE1</t>
  </si>
  <si>
    <t>PUEBLO</t>
  </si>
  <si>
    <t>PUEBLO CITY 60</t>
  </si>
  <si>
    <t>WILEY RE-13 JT</t>
  </si>
  <si>
    <t>PROWERS</t>
  </si>
  <si>
    <t>HOLLY RE-3</t>
  </si>
  <si>
    <t>LAMAR RE-2</t>
  </si>
  <si>
    <t>GRANADA RE-1</t>
  </si>
  <si>
    <t>ASPEN 1</t>
  </si>
  <si>
    <t>PITKIN</t>
  </si>
  <si>
    <t>HAXTUN RE-2J</t>
  </si>
  <si>
    <t>PHILLIPS</t>
  </si>
  <si>
    <t>HOLYOKE RE-1J</t>
  </si>
  <si>
    <t>PARK COUNTY RE-2</t>
  </si>
  <si>
    <t>PARK</t>
  </si>
  <si>
    <t>PLATTE CANYON 1</t>
  </si>
  <si>
    <t>RIDGWAY R-2</t>
  </si>
  <si>
    <t>OURAY</t>
  </si>
  <si>
    <t>OURAY R-1</t>
  </si>
  <si>
    <t>SWINK 33</t>
  </si>
  <si>
    <t>OTERO</t>
  </si>
  <si>
    <t>FOWLER R-4J</t>
  </si>
  <si>
    <t>MANZANOLA 3J</t>
  </si>
  <si>
    <t>ROCKY FORD R-2</t>
  </si>
  <si>
    <t>EAST OTERO R-1</t>
  </si>
  <si>
    <t>WIGGINS RE-50(J)</t>
  </si>
  <si>
    <t>MORGAN</t>
  </si>
  <si>
    <t>WELDON VALLEY RE-20(J)</t>
  </si>
  <si>
    <t>FORT MORGAN RE-3</t>
  </si>
  <si>
    <t>BRUSH RE-2(J)</t>
  </si>
  <si>
    <t>WEST END RE-2</t>
  </si>
  <si>
    <t>MONTROSE</t>
  </si>
  <si>
    <t>MONTROSE COUNTY RE-1J</t>
  </si>
  <si>
    <t>MANCOS RE-6</t>
  </si>
  <si>
    <t>MONTEZUMA</t>
  </si>
  <si>
    <t>DOLORES RE-4A</t>
  </si>
  <si>
    <t>MONTEZUMA-CORTEZ RE-1</t>
  </si>
  <si>
    <t>MOFFAT COUNTY RE:NO 1</t>
  </si>
  <si>
    <t>MOFFAT</t>
  </si>
  <si>
    <t>CREEDE CONSOLIDATED 1</t>
  </si>
  <si>
    <t>MINERAL</t>
  </si>
  <si>
    <t>MESA COUNTY VALLEY 51</t>
  </si>
  <si>
    <t>MESA</t>
  </si>
  <si>
    <t>PLATEAU VALLEY 50</t>
  </si>
  <si>
    <t>DE BEQUE 49JT</t>
  </si>
  <si>
    <t>PLATEAU RE-5</t>
  </si>
  <si>
    <t>LOGAN</t>
  </si>
  <si>
    <t>BUFFALO RE-4</t>
  </si>
  <si>
    <t>FRENCHMAN RE-3</t>
  </si>
  <si>
    <t>VALLEY RE-1</t>
  </si>
  <si>
    <t>KARVAL RE-23</t>
  </si>
  <si>
    <t>LINCOLN</t>
  </si>
  <si>
    <t>LIMON RE-4J</t>
  </si>
  <si>
    <t>GENOA-HUGO C-113</t>
  </si>
  <si>
    <t>KIM REORGANIZED 88</t>
  </si>
  <si>
    <t>LAS ANIMAS</t>
  </si>
  <si>
    <t>BRANSON REORGANIZED 82</t>
  </si>
  <si>
    <t>AGUILAR REORGANIZED 6</t>
  </si>
  <si>
    <t>HOEHNE REORGANIZED 3</t>
  </si>
  <si>
    <t>PRIMERO REORGANIZED 2</t>
  </si>
  <si>
    <t>TRINIDAD 1</t>
  </si>
  <si>
    <t>PARK (ESTES PARK) R-3</t>
  </si>
  <si>
    <t>LARIMER</t>
  </si>
  <si>
    <t>THOMPSON R-2J</t>
  </si>
  <si>
    <t>POUDRE R-1</t>
  </si>
  <si>
    <t>IGNACIO 11 JT</t>
  </si>
  <si>
    <t>LA PLATA</t>
  </si>
  <si>
    <t>BAYFIELD 10 JT-R</t>
  </si>
  <si>
    <t>DURANGO 9-R</t>
  </si>
  <si>
    <t>LAKE COUNTY R-1</t>
  </si>
  <si>
    <t>LAKE</t>
  </si>
  <si>
    <t>BURLINGTON RE-6J</t>
  </si>
  <si>
    <t>KIT CARSON</t>
  </si>
  <si>
    <t>BETHUNE R-5</t>
  </si>
  <si>
    <t>STRATTON R-4</t>
  </si>
  <si>
    <t>HI PLAINS R-23</t>
  </si>
  <si>
    <t>ARRIBA-FLAGLER C-20</t>
  </si>
  <si>
    <t>PLAINVIEW RE-2</t>
  </si>
  <si>
    <t>KIOWA</t>
  </si>
  <si>
    <t>EADS RE-1</t>
  </si>
  <si>
    <t>JEFFERSON COUNTY R-1</t>
  </si>
  <si>
    <t>JEFFERSON</t>
  </si>
  <si>
    <t>NORTH PARK R-1</t>
  </si>
  <si>
    <t>JACKSON</t>
  </si>
  <si>
    <t>LA VETA RE-2</t>
  </si>
  <si>
    <t>HUERFANO</t>
  </si>
  <si>
    <t>HUERFANO RE-1</t>
  </si>
  <si>
    <t>HINSDALE COUNTY RE 1</t>
  </si>
  <si>
    <t>HINSDALE</t>
  </si>
  <si>
    <t>GUNNISON WATERSHED RE1J</t>
  </si>
  <si>
    <t>GUNNISON</t>
  </si>
  <si>
    <t>EAST GRAND 2</t>
  </si>
  <si>
    <t>GRAND</t>
  </si>
  <si>
    <t>WEST GRAND 1-JT.</t>
  </si>
  <si>
    <t>GILPIN COUNTY RE-1</t>
  </si>
  <si>
    <t>GILPIN</t>
  </si>
  <si>
    <t>GARFIELD 16</t>
  </si>
  <si>
    <t>GARFIELD</t>
  </si>
  <si>
    <t>GARFIELD RE-2</t>
  </si>
  <si>
    <t>ROARING FORK RE-1</t>
  </si>
  <si>
    <t>COTOPAXI RE-3</t>
  </si>
  <si>
    <t>FREMONT</t>
  </si>
  <si>
    <t>CANON CITY RE-1</t>
  </si>
  <si>
    <t>MIAMI/YODER 60 JT</t>
  </si>
  <si>
    <t>EL PASO</t>
  </si>
  <si>
    <t>EDISON 54 JT</t>
  </si>
  <si>
    <t>LEWIS-PALMER 38</t>
  </si>
  <si>
    <t>HANOVER 28</t>
  </si>
  <si>
    <t>PEYTON 23 JT</t>
  </si>
  <si>
    <t>ELLICOTT 22</t>
  </si>
  <si>
    <t>ACADEMY 20</t>
  </si>
  <si>
    <t>MANITOU SPRINGS 14</t>
  </si>
  <si>
    <t>CHEYENNE MOUNTAIN 12</t>
  </si>
  <si>
    <t>COLORADO SPRINGS 11</t>
  </si>
  <si>
    <t>FOUNTAIN 8</t>
  </si>
  <si>
    <t>WIDEFIELD 3</t>
  </si>
  <si>
    <t>HARRISON 2</t>
  </si>
  <si>
    <t>CALHAN RJ-1</t>
  </si>
  <si>
    <t>AGATE 300</t>
  </si>
  <si>
    <t>ELBERT</t>
  </si>
  <si>
    <t>ELBERT 200</t>
  </si>
  <si>
    <t>BIG SANDY 100J</t>
  </si>
  <si>
    <t>KIOWA C-2</t>
  </si>
  <si>
    <t>EAGLE COUNTY RE 50</t>
  </si>
  <si>
    <t>EAGLE</t>
  </si>
  <si>
    <t>DOUGLAS COUNTY RE 1</t>
  </si>
  <si>
    <t>DOUGLAS</t>
  </si>
  <si>
    <t>DOLORES COUNTY RE NO.2</t>
  </si>
  <si>
    <t>DOLORES</t>
  </si>
  <si>
    <t>DENVER COUNTY 1</t>
  </si>
  <si>
    <t>DENVER</t>
  </si>
  <si>
    <t>DELTA COUNTY 50(J)</t>
  </si>
  <si>
    <t>DELTA</t>
  </si>
  <si>
    <t>CUSTER</t>
  </si>
  <si>
    <t>CROWLEY COUNTY RE-1-J</t>
  </si>
  <si>
    <t>CROWLEY</t>
  </si>
  <si>
    <t>SIERRA GRANDE R-30</t>
  </si>
  <si>
    <t>COSTILLA</t>
  </si>
  <si>
    <t>CENTENNIAL R-1</t>
  </si>
  <si>
    <t>SOUTH CONEJOS RE-10</t>
  </si>
  <si>
    <t>CONEJOS</t>
  </si>
  <si>
    <t>SANFORD 6J</t>
  </si>
  <si>
    <t>NORTH CONEJOS RE-1J</t>
  </si>
  <si>
    <t>CLEAR CREEK RE-1</t>
  </si>
  <si>
    <t>CLEAR CREEK</t>
  </si>
  <si>
    <t>CHEYENNE COUNTY RE-5</t>
  </si>
  <si>
    <t>CHEYENNE</t>
  </si>
  <si>
    <t>KIT CARSON R-1</t>
  </si>
  <si>
    <t>SALIDA R-32</t>
  </si>
  <si>
    <t>CHAFFEE</t>
  </si>
  <si>
    <t>BUENA VISTA R-31</t>
  </si>
  <si>
    <t>BOULDER VALLEY RE 2</t>
  </si>
  <si>
    <t>BOULDER</t>
  </si>
  <si>
    <t>ST VRAIN VALLEY RE 1J</t>
  </si>
  <si>
    <t>MCCLAVE RE-2</t>
  </si>
  <si>
    <t>BENT</t>
  </si>
  <si>
    <t>LAS ANIMAS RE-1</t>
  </si>
  <si>
    <t>CAMPO RE-6</t>
  </si>
  <si>
    <t>BACA</t>
  </si>
  <si>
    <t>VILAS RE-5</t>
  </si>
  <si>
    <t>SPRINGFIELD RE-4</t>
  </si>
  <si>
    <t>PRITCHETT RE-3</t>
  </si>
  <si>
    <t>WALSH RE-1</t>
  </si>
  <si>
    <t>ARCHULETA COUNTY 50 JT</t>
  </si>
  <si>
    <t>ARCHULETA</t>
  </si>
  <si>
    <t>BYERS 32J</t>
  </si>
  <si>
    <t>ARAPAHOE</t>
  </si>
  <si>
    <t>ADAMS-ARAPAHOE 28J</t>
  </si>
  <si>
    <t>DEER TRAIL 26J</t>
  </si>
  <si>
    <t>LITTLETON 6</t>
  </si>
  <si>
    <t>CHERRY CREEK 5</t>
  </si>
  <si>
    <t>SHERIDAN 2</t>
  </si>
  <si>
    <t>ENGLEWOOD 1</t>
  </si>
  <si>
    <t>SANGRE DE CRISTO RE-22J</t>
  </si>
  <si>
    <t>ALAMOSA</t>
  </si>
  <si>
    <t>ALAMOSA RE-11J</t>
  </si>
  <si>
    <t>ADAMS</t>
  </si>
  <si>
    <t>STRASBURG 31J</t>
  </si>
  <si>
    <t>BENNETT 29J</t>
  </si>
  <si>
    <t>ADAMS COUNTY 14</t>
  </si>
  <si>
    <t>ADAMS 12 FIVE STAR</t>
  </si>
  <si>
    <t>MAPLETON 1</t>
  </si>
  <si>
    <t>COUNTY</t>
  </si>
  <si>
    <t>BOCES</t>
  </si>
  <si>
    <t>Total</t>
  </si>
  <si>
    <t>Other</t>
  </si>
  <si>
    <t>DISTRICT/</t>
  </si>
  <si>
    <t>DISTRICT</t>
  </si>
  <si>
    <t>County-Dist</t>
  </si>
  <si>
    <t>ADAMSMAPLETON 1</t>
  </si>
  <si>
    <t>ADAMSADAMS 12 FIV</t>
  </si>
  <si>
    <t>ADAMSADAMS COUNTY</t>
  </si>
  <si>
    <t>ADAMSBENNETT 29J</t>
  </si>
  <si>
    <t>ADAMSSTRASBURG 31</t>
  </si>
  <si>
    <t xml:space="preserve">ADAMSWESTMINSTER </t>
  </si>
  <si>
    <t>ALAMOALAMOSA RE-1</t>
  </si>
  <si>
    <t>ALAMOSANGRE DE CR</t>
  </si>
  <si>
    <t>ARAPAENGLEWOOD 1</t>
  </si>
  <si>
    <t>ARAPASHERIDAN 2</t>
  </si>
  <si>
    <t>ARAPACHERRY CREEK</t>
  </si>
  <si>
    <t>ARAPALITTLETON 6</t>
  </si>
  <si>
    <t>ARAPADEER TRAIL 2</t>
  </si>
  <si>
    <t>ARAPAADAMS-ARAPAH</t>
  </si>
  <si>
    <t>ARAPABYERS 32J</t>
  </si>
  <si>
    <t>ARCHUARCHULETA CO</t>
  </si>
  <si>
    <t>BACAWALSH RE-1</t>
  </si>
  <si>
    <t>BACAPRITCHETT RE</t>
  </si>
  <si>
    <t xml:space="preserve">BACASPRINGFIELD </t>
  </si>
  <si>
    <t>BACAVILAS RE-5</t>
  </si>
  <si>
    <t>BACACAMPO RE-6</t>
  </si>
  <si>
    <t>BENTLAS ANIMAS R</t>
  </si>
  <si>
    <t>BENTMCCLAVE RE-2</t>
  </si>
  <si>
    <t>BOULDST VRAIN VAL</t>
  </si>
  <si>
    <t>BOULDBOULDER VALL</t>
  </si>
  <si>
    <t xml:space="preserve">CHAFFBUENA VISTA </t>
  </si>
  <si>
    <t>CHAFFSALIDA R-32</t>
  </si>
  <si>
    <t>CHEYEKIT CARSON R</t>
  </si>
  <si>
    <t>CHEYECHEYENNE COU</t>
  </si>
  <si>
    <t xml:space="preserve">CLEARCLEAR CREEK </t>
  </si>
  <si>
    <t>CONEJNORTH CONEJO</t>
  </si>
  <si>
    <t>CONEJSANFORD 6J</t>
  </si>
  <si>
    <t>CONEJSOUTH CONEJO</t>
  </si>
  <si>
    <t>COSTICENTENNIAL R</t>
  </si>
  <si>
    <t>COSTISIERRA GRAND</t>
  </si>
  <si>
    <t>CROWLCROWLEY COUN</t>
  </si>
  <si>
    <t>CUSTECONSOLIDATED</t>
  </si>
  <si>
    <t>DELTADELTA COUNTY</t>
  </si>
  <si>
    <t>DENVEDENVER COUNT</t>
  </si>
  <si>
    <t>DOLORDOLORES COUN</t>
  </si>
  <si>
    <t>DOUGLDOUGLAS COUN</t>
  </si>
  <si>
    <t>EAGLEEAGLE COUNTY</t>
  </si>
  <si>
    <t>ELBERELIZABETH C-</t>
  </si>
  <si>
    <t>ELBERKIOWA C-2</t>
  </si>
  <si>
    <t>ELBERBIG SANDY 10</t>
  </si>
  <si>
    <t>ELBERELBERT 200</t>
  </si>
  <si>
    <t>ELBERAGATE 300</t>
  </si>
  <si>
    <t>EL PACALHAN RJ-1</t>
  </si>
  <si>
    <t>EL PAHARRISON 2</t>
  </si>
  <si>
    <t>EL PAWIDEFIELD 3</t>
  </si>
  <si>
    <t>EL PAFOUNTAIN 8</t>
  </si>
  <si>
    <t>EL PACOLORADO SPR</t>
  </si>
  <si>
    <t>EL PACHEYENNE MOU</t>
  </si>
  <si>
    <t>EL PAMANITOU SPRI</t>
  </si>
  <si>
    <t>EL PAACADEMY 20</t>
  </si>
  <si>
    <t>EL PAELLICOTT 22</t>
  </si>
  <si>
    <t>EL PAPEYTON 23 JT</t>
  </si>
  <si>
    <t>EL PAHANOVER 28</t>
  </si>
  <si>
    <t>EL PALEWIS-PALMER</t>
  </si>
  <si>
    <t>EL PAEDISON 54 JT</t>
  </si>
  <si>
    <t xml:space="preserve">EL PAMIAMI/YODER </t>
  </si>
  <si>
    <t>FREMOCANON CITY R</t>
  </si>
  <si>
    <t>FREMOFLORENCE RE-</t>
  </si>
  <si>
    <t>FREMOCOTOPAXI RE-</t>
  </si>
  <si>
    <t>GARFIROARING FORK</t>
  </si>
  <si>
    <t>GARFIGARFIELD RE-</t>
  </si>
  <si>
    <t>GARFIGARFIELD 16</t>
  </si>
  <si>
    <t>GILPIGILPIN COUNT</t>
  </si>
  <si>
    <t>GRANDWEST GRAND 1</t>
  </si>
  <si>
    <t>GRANDEAST GRAND 2</t>
  </si>
  <si>
    <t>GUNNIGUNNISON WAT</t>
  </si>
  <si>
    <t>HINSDHINSDALE COU</t>
  </si>
  <si>
    <t>HUERFHUERFANO RE-</t>
  </si>
  <si>
    <t>HUERFLA VETA RE-2</t>
  </si>
  <si>
    <t>JACKSNORTH PARK R</t>
  </si>
  <si>
    <t>JEFFEJEFFERSON CO</t>
  </si>
  <si>
    <t>KIOWAEADS RE-1</t>
  </si>
  <si>
    <t>KIOWAPLAINVIEW RE</t>
  </si>
  <si>
    <t>KIT CARRIBA-FLAGL</t>
  </si>
  <si>
    <t>KIT CHI PLAINS R-</t>
  </si>
  <si>
    <t>KIT CSTRATTON R-4</t>
  </si>
  <si>
    <t>KIT CBETHUNE R-5</t>
  </si>
  <si>
    <t>KIT CBURLINGTON R</t>
  </si>
  <si>
    <t xml:space="preserve">LAKELAKE COUNTY </t>
  </si>
  <si>
    <t>LA PLDURANGO 9-R</t>
  </si>
  <si>
    <t xml:space="preserve">LA PLBAYFIELD 10 </t>
  </si>
  <si>
    <t>LA PLIGNACIO 11 J</t>
  </si>
  <si>
    <t>LARIMPOUDRE R-1</t>
  </si>
  <si>
    <t>LARIMTHOMPSON R-2</t>
  </si>
  <si>
    <t>LAS ATRINIDAD 1</t>
  </si>
  <si>
    <t>LAS APRIMERO REOR</t>
  </si>
  <si>
    <t>LAS AHOEHNE REORG</t>
  </si>
  <si>
    <t>LAS AAGUILAR REOR</t>
  </si>
  <si>
    <t>LAS ABRANSON REOR</t>
  </si>
  <si>
    <t>LAS AKIM REORGANI</t>
  </si>
  <si>
    <t>LINCOGENOA-HUGO C</t>
  </si>
  <si>
    <t>LINCOLIMON RE-4J</t>
  </si>
  <si>
    <t>LINCOKARVAL RE-23</t>
  </si>
  <si>
    <t>LOGANVALLEY RE-1</t>
  </si>
  <si>
    <t>LOGANFRENCHMAN RE</t>
  </si>
  <si>
    <t>LOGANBUFFALO RE-4</t>
  </si>
  <si>
    <t>LOGANPLATEAU RE-5</t>
  </si>
  <si>
    <t>MESADE BEQUE 49J</t>
  </si>
  <si>
    <t>MESAPLATEAU VALL</t>
  </si>
  <si>
    <t xml:space="preserve">MESAMESA COUNTY </t>
  </si>
  <si>
    <t>MINERCREEDE CONSO</t>
  </si>
  <si>
    <t>MOFFAMOFFAT COUNT</t>
  </si>
  <si>
    <t>MONTEMONTEZUMA-CO</t>
  </si>
  <si>
    <t>MONTEDOLORES RE-4</t>
  </si>
  <si>
    <t>MONTEMANCOS RE-6</t>
  </si>
  <si>
    <t>MONTRMONTROSE COU</t>
  </si>
  <si>
    <t>MONTRWEST END RE-</t>
  </si>
  <si>
    <t>MORGABRUSH RE-2(J</t>
  </si>
  <si>
    <t xml:space="preserve">MORGAFORT MORGAN </t>
  </si>
  <si>
    <t>MORGAWELDON VALLE</t>
  </si>
  <si>
    <t>MORGAWIGGINS RE-5</t>
  </si>
  <si>
    <t>OTEROEAST OTERO R</t>
  </si>
  <si>
    <t>OTEROROCKY FORD R</t>
  </si>
  <si>
    <t>OTEROMANZANOLA 3J</t>
  </si>
  <si>
    <t>OTEROFOWLER R-4J</t>
  </si>
  <si>
    <t>OTEROCHERAW 31</t>
  </si>
  <si>
    <t>OTEROSWINK 33</t>
  </si>
  <si>
    <t>OURAYOURAY R-1</t>
  </si>
  <si>
    <t>OURAYRIDGWAY R-2</t>
  </si>
  <si>
    <t>PARKPLATTE CANYO</t>
  </si>
  <si>
    <t xml:space="preserve">PARKPARK COUNTY </t>
  </si>
  <si>
    <t>PHILLHOLYOKE RE-1</t>
  </si>
  <si>
    <t>PHILLHAXTUN RE-2J</t>
  </si>
  <si>
    <t>PITKIASPEN 1</t>
  </si>
  <si>
    <t>PROWEGRANADA RE-1</t>
  </si>
  <si>
    <t>PROWELAMAR RE-2</t>
  </si>
  <si>
    <t>PROWEHOLLY RE-3</t>
  </si>
  <si>
    <t xml:space="preserve">PROWEWILEY RE-13 </t>
  </si>
  <si>
    <t xml:space="preserve">PUEBLPUEBLO CITY </t>
  </si>
  <si>
    <t>PUEBLPUEBLO COUNT</t>
  </si>
  <si>
    <t>RIO BMEEKER RE1</t>
  </si>
  <si>
    <t>RIO BRANGELY RE-4</t>
  </si>
  <si>
    <t>RIO GDEL NORTE C-</t>
  </si>
  <si>
    <t xml:space="preserve">RIO GMONTE VISTA </t>
  </si>
  <si>
    <t>RIO GSARGENT RE-3</t>
  </si>
  <si>
    <t>ROUTTHAYDEN RE-1</t>
  </si>
  <si>
    <t>ROUTTSTEAMBOAT SP</t>
  </si>
  <si>
    <t xml:space="preserve">ROUTTSOUTH ROUTT </t>
  </si>
  <si>
    <t>SAGUAMOUNTAIN VAL</t>
  </si>
  <si>
    <t>SAGUAMOFFAT 2</t>
  </si>
  <si>
    <t>SAGUACENTER 26 JT</t>
  </si>
  <si>
    <t>SAN JSILVERTON 1</t>
  </si>
  <si>
    <t>SAN MTELLURIDE R-</t>
  </si>
  <si>
    <t>SAN MNORWOOD R-2J</t>
  </si>
  <si>
    <t>SEDGWJULESBURG RE</t>
  </si>
  <si>
    <t>SEDGWPLATTE VALLE</t>
  </si>
  <si>
    <t>SUMMISUMMIT RE-1</t>
  </si>
  <si>
    <t>TELLECRIPPLE CREE</t>
  </si>
  <si>
    <t>TELLEWOODLAND PAR</t>
  </si>
  <si>
    <t>WASHIAKRON R-1</t>
  </si>
  <si>
    <t>WASHIARICKAREE R-</t>
  </si>
  <si>
    <t>WASHIOTIS R-3</t>
  </si>
  <si>
    <t>WASHILONE STAR 10</t>
  </si>
  <si>
    <t>WASHIWOODLIN R-10</t>
  </si>
  <si>
    <t>WELDWELD RE-1</t>
  </si>
  <si>
    <t>WELDEATON RE-2</t>
  </si>
  <si>
    <t>WELDKEENESBURG R</t>
  </si>
  <si>
    <t>WELDWINDSOR RE-4</t>
  </si>
  <si>
    <t>WELDJOHNSTOWN-MI</t>
  </si>
  <si>
    <t>WELDGREELEY 6</t>
  </si>
  <si>
    <t>WELDPLATTE VALLE</t>
  </si>
  <si>
    <t xml:space="preserve">WELDWELD COUNTY </t>
  </si>
  <si>
    <t>WELDAULT-HIGHLAN</t>
  </si>
  <si>
    <t>WELDBRIGGSDALE R</t>
  </si>
  <si>
    <t>WELDPRAIRIE RE-1</t>
  </si>
  <si>
    <t>WELDPAWNEE RE-12</t>
  </si>
  <si>
    <t>YUMAYUMA 1</t>
  </si>
  <si>
    <t>YUMAWRAY RD-2</t>
  </si>
  <si>
    <t>YUMAIDALIA RJ-3</t>
  </si>
  <si>
    <t>YUMALIBERTY J-4</t>
  </si>
  <si>
    <t>CHARTER SCHO</t>
  </si>
  <si>
    <t>GLOBAL VILLA</t>
  </si>
  <si>
    <t>EAST CENTRAL</t>
  </si>
  <si>
    <t>MOUNTAIN BOC</t>
  </si>
  <si>
    <t>CENTENNIAL B</t>
  </si>
  <si>
    <t>NORTHEAST BO</t>
  </si>
  <si>
    <t>PIKES PEAK B</t>
  </si>
  <si>
    <t>SAN JUAN BOC</t>
  </si>
  <si>
    <t>SAN LUIS VAL</t>
  </si>
  <si>
    <t>SOUTH CENTRA</t>
  </si>
  <si>
    <t>SOUTHEASTERN</t>
  </si>
  <si>
    <t>NORTHWEST BO</t>
  </si>
  <si>
    <t>ADAMS COUNTY</t>
  </si>
  <si>
    <t>RIO BLANCO B</t>
  </si>
  <si>
    <t>EXPEDITIONAR</t>
  </si>
  <si>
    <t>GRAND VALLEY</t>
  </si>
  <si>
    <t>MT EVANS BOC</t>
  </si>
  <si>
    <t xml:space="preserve">UNCOMPAHGRE </t>
  </si>
  <si>
    <t>SANTA FE TRA</t>
  </si>
  <si>
    <t>9160</t>
  </si>
  <si>
    <t xml:space="preserve">FRONT RANGE </t>
  </si>
  <si>
    <t>UTE PASS BOC</t>
  </si>
  <si>
    <t>Expenditures</t>
  </si>
  <si>
    <t>Vocational</t>
  </si>
  <si>
    <t>Elementary</t>
  </si>
  <si>
    <t>Middle</t>
  </si>
  <si>
    <t>Senior High</t>
  </si>
  <si>
    <t>Technical</t>
  </si>
  <si>
    <t>Online</t>
  </si>
  <si>
    <t>Combination</t>
  </si>
  <si>
    <t>Centralized</t>
  </si>
  <si>
    <t>Service</t>
  </si>
  <si>
    <t>District-Wide</t>
  </si>
  <si>
    <t>Operational</t>
  </si>
  <si>
    <t>Instructional</t>
  </si>
  <si>
    <t>Schools</t>
  </si>
  <si>
    <t>Services</t>
  </si>
  <si>
    <t>Centers</t>
  </si>
  <si>
    <t>Costs</t>
  </si>
  <si>
    <t>Units</t>
  </si>
  <si>
    <t>Operating</t>
  </si>
  <si>
    <t>Capital</t>
  </si>
  <si>
    <t>Instructional Expenditures</t>
  </si>
  <si>
    <t>DISTRICT TOTALS</t>
  </si>
  <si>
    <t>BOCES TOTALS</t>
  </si>
  <si>
    <t>LARIMERPARK (ESTES</t>
  </si>
  <si>
    <t>9170</t>
  </si>
  <si>
    <t>8043</t>
  </si>
  <si>
    <t>JAMES IRWIN</t>
  </si>
  <si>
    <t>JAMES IRWIN CHARTER COLLABORATIVE</t>
  </si>
  <si>
    <t>CHARTER CHOICE COLLABORATIVE</t>
  </si>
  <si>
    <t>CHARTER CHOI</t>
  </si>
  <si>
    <t>COLORADO DIGI</t>
  </si>
  <si>
    <t>8044</t>
  </si>
  <si>
    <t>ROCKY MOUNTAIN CHARTER COLLABORATIVE</t>
  </si>
  <si>
    <t>ROCKY MOUNTAIN</t>
  </si>
  <si>
    <t>Per Funded Pupil Count</t>
  </si>
  <si>
    <t>Per Membership Count</t>
  </si>
  <si>
    <t>9175</t>
  </si>
  <si>
    <t>COLORADO RIVER BOCES</t>
  </si>
  <si>
    <t>COLORADO RIVE</t>
  </si>
  <si>
    <t>EDUCATION REENVISIONED BOCES</t>
  </si>
  <si>
    <t>ELIZABETH SCHOOL DISTRICT</t>
  </si>
  <si>
    <t>ADAMSSCHOOL DISTRICT 27J</t>
  </si>
  <si>
    <t>SCHOOL DISTRICT 27J</t>
  </si>
  <si>
    <t>WESTMINSTER SCHOOL DISTRICT</t>
  </si>
  <si>
    <t>CUSTER COUNTY SCHOOL DISTRICT C-1</t>
  </si>
  <si>
    <t>EL PADISTRICT 49</t>
  </si>
  <si>
    <t>DISTRICT 49</t>
  </si>
  <si>
    <t>FREMONT RE-2</t>
  </si>
  <si>
    <t>PUEBLO COUNTY 70</t>
  </si>
  <si>
    <t>UPPER RIO GRANDE C-7</t>
  </si>
  <si>
    <t>REVERE SCHOOL DISTRICT</t>
  </si>
  <si>
    <t>WELD RE-3J</t>
  </si>
  <si>
    <t>WELD RE-8</t>
  </si>
  <si>
    <t>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</si>
</sst>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#,##0.0_);\(#,##0.0\)"/>
    <numFmt numFmtId="166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9">
    <xf numFmtId="0" fontId="0" fillId="0" borderId="0" xfId="0"/>
    <xf numFmtId="3" fontId="0" fillId="0" borderId="0" xfId="4" applyNumberFormat="1" applyFont="1"/>
    <xf numFmtId="165" fontId="5" fillId="0" borderId="0" xfId="3" applyNumberFormat="1" applyFont="1" applyAlignment="1">
      <alignment horizontal="left"/>
    </xf>
    <xf numFmtId="0" fontId="6" fillId="0" borderId="0" xfId="0" applyFont="1"/>
    <xf numFmtId="3" fontId="6" fillId="0" borderId="0" xfId="0" applyNumberFormat="1" applyFont="1"/>
    <xf numFmtId="3" fontId="5" fillId="0" borderId="0" xfId="1" applyNumberFormat="1" applyFont="1"/>
    <xf numFmtId="3" fontId="5" fillId="0" borderId="0" xfId="1" applyNumberFormat="1" applyFont="1" applyAlignment="1">
      <alignment horizontal="left"/>
    </xf>
    <xf numFmtId="3" fontId="6" fillId="0" borderId="0" xfId="0" quotePrefix="1" applyNumberFormat="1" applyFont="1"/>
    <xf numFmtId="3" fontId="4" fillId="0" borderId="0" xfId="1" applyNumberFormat="1" applyFont="1"/>
    <xf numFmtId="37" fontId="5" fillId="0" borderId="0" xfId="3" applyNumberFormat="1" applyFont="1"/>
    <xf numFmtId="37" fontId="5" fillId="0" borderId="0" xfId="3" applyNumberFormat="1" applyFont="1" applyAlignment="1">
      <alignment horizontal="left"/>
    </xf>
    <xf numFmtId="0" fontId="6" fillId="0" borderId="0" xfId="3" applyFont="1"/>
    <xf numFmtId="3" fontId="5" fillId="0" borderId="0" xfId="4" applyNumberFormat="1" applyFont="1" applyProtection="1"/>
    <xf numFmtId="3" fontId="5" fillId="0" borderId="0" xfId="3" applyNumberFormat="1" applyFont="1"/>
    <xf numFmtId="165" fontId="5" fillId="0" borderId="0" xfId="3" applyNumberFormat="1" applyFont="1"/>
    <xf numFmtId="37" fontId="4" fillId="0" borderId="0" xfId="3" applyNumberFormat="1" applyFont="1"/>
    <xf numFmtId="37" fontId="4" fillId="0" borderId="0" xfId="3" applyNumberFormat="1" applyFont="1" applyAlignment="1">
      <alignment horizontal="left"/>
    </xf>
    <xf numFmtId="165" fontId="4" fillId="0" borderId="0" xfId="3" applyNumberFormat="1" applyFont="1" applyAlignment="1">
      <alignment horizontal="left"/>
    </xf>
    <xf numFmtId="165" fontId="4" fillId="0" borderId="0" xfId="3" applyNumberFormat="1" applyFont="1"/>
    <xf numFmtId="3" fontId="5" fillId="0" borderId="0" xfId="3" applyNumberFormat="1" applyFont="1" applyAlignment="1">
      <alignment horizontal="left"/>
    </xf>
    <xf numFmtId="3" fontId="6" fillId="0" borderId="0" xfId="3" applyNumberFormat="1" applyFont="1"/>
    <xf numFmtId="3" fontId="4" fillId="0" borderId="0" xfId="3" applyNumberFormat="1" applyFont="1"/>
    <xf numFmtId="3" fontId="4" fillId="0" borderId="0" xfId="3" applyNumberFormat="1" applyFont="1" applyAlignment="1">
      <alignment horizontal="left"/>
    </xf>
    <xf numFmtId="165" fontId="5" fillId="0" borderId="0" xfId="3" applyNumberFormat="1" applyFont="1" applyAlignment="1">
      <alignment horizontal="right"/>
    </xf>
    <xf numFmtId="165" fontId="5" fillId="0" borderId="0" xfId="4" applyNumberFormat="1" applyFont="1" applyProtection="1"/>
    <xf numFmtId="165" fontId="6" fillId="0" borderId="0" xfId="3" applyNumberFormat="1" applyFont="1"/>
    <xf numFmtId="3" fontId="6" fillId="0" borderId="0" xfId="4" applyNumberFormat="1" applyFont="1"/>
    <xf numFmtId="3" fontId="4" fillId="0" borderId="0" xfId="4" applyNumberFormat="1" applyFont="1" applyProtection="1"/>
    <xf numFmtId="166" fontId="5" fillId="0" borderId="0" xfId="4" applyNumberFormat="1" applyFont="1" applyProtection="1"/>
    <xf numFmtId="0" fontId="7" fillId="0" borderId="0" xfId="0" applyFont="1"/>
    <xf numFmtId="0" fontId="7" fillId="0" borderId="0" xfId="3" applyFont="1"/>
    <xf numFmtId="37" fontId="8" fillId="0" borderId="0" xfId="3" applyNumberFormat="1" applyFont="1"/>
    <xf numFmtId="37" fontId="9" fillId="0" borderId="0" xfId="3" applyNumberFormat="1" applyFont="1" applyAlignment="1">
      <alignment horizontal="center"/>
    </xf>
    <xf numFmtId="165" fontId="9" fillId="0" borderId="0" xfId="3" applyNumberFormat="1" applyFont="1" applyAlignment="1">
      <alignment horizontal="center"/>
    </xf>
    <xf numFmtId="37" fontId="9" fillId="0" borderId="0" xfId="3" applyNumberFormat="1" applyFont="1" applyAlignment="1">
      <alignment horizontal="left"/>
    </xf>
    <xf numFmtId="0" fontId="7" fillId="0" borderId="0" xfId="3" applyFont="1" applyAlignment="1">
      <alignment horizontal="center"/>
    </xf>
    <xf numFmtId="3" fontId="7" fillId="0" borderId="0" xfId="4" applyNumberFormat="1" applyFont="1"/>
    <xf numFmtId="3" fontId="9" fillId="0" borderId="0" xfId="4" applyNumberFormat="1" applyFont="1" applyAlignment="1" applyProtection="1">
      <alignment horizontal="center"/>
    </xf>
    <xf numFmtId="165" fontId="5" fillId="0" borderId="0" xfId="4" applyNumberFormat="1" applyFont="1" applyAlignment="1" applyProtection="1">
      <alignment horizontal="right"/>
    </xf>
  </cellXfs>
  <cellStyles count="12">
    <cellStyle name="Comma 2" xfId="2" xr:uid="{00000000-0005-0000-0000-000001000000}"/>
    <cellStyle name="Comma 2 2" xfId="7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1" xr:uid="{00000000-0005-0000-0000-000006000000}"/>
    <cellStyle name="Normal 3" xfId="3" xr:uid="{00000000-0005-0000-0000-000007000000}"/>
    <cellStyle name="Normal 3 2" xfId="8" xr:uid="{00000000-0005-0000-0000-000008000000}"/>
    <cellStyle name="Normal 4" xfId="9" xr:uid="{00000000-0005-0000-0000-000009000000}"/>
    <cellStyle name="Normal 5" xfId="10" xr:uid="{00000000-0005-0000-0000-00000A000000}"/>
    <cellStyle name="Normal 5 2" xfId="11" xr:uid="{00000000-0005-0000-0000-00000B000000}"/>
    <cellStyle name="Normal 6" xfId="5" xr:uid="{00000000-0005-0000-0000-00000C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1611</xdr:row>
      <xdr:rowOff>0</xdr:rowOff>
    </xdr:from>
    <xdr:to>
      <xdr:col>16</xdr:col>
      <xdr:colOff>1119185</xdr:colOff>
      <xdr:row>1616</xdr:row>
      <xdr:rowOff>5268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1371600" y="226209225"/>
          <a:ext cx="13006385" cy="814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Note:  Figures in this table include any duplicated expenditures in Internal Service Funds and any non-netted internal charge/reimbursement expenditures in other funds.  As such, these expenditures may not agree with 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     those expenditures contained in Table IIB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Q1638"/>
  <sheetViews>
    <sheetView tabSelected="1" zoomScale="77" zoomScaleNormal="77" zoomScalePageLayoutView="63" workbookViewId="0">
      <pane ySplit="6" topLeftCell="A7" activePane="bottomLeft" state="frozen"/>
      <selection activeCell="E1202" sqref="E1202"/>
      <selection pane="bottomLeft" activeCell="Q17" sqref="Q17"/>
    </sheetView>
  </sheetViews>
  <sheetFormatPr defaultColWidth="6.28515625" defaultRowHeight="13.15" customHeight="1" x14ac:dyDescent="0.2"/>
  <cols>
    <col min="1" max="1" width="9.140625" style="3" bestFit="1" customWidth="1"/>
    <col min="2" max="2" width="23.7109375" style="3" bestFit="1" customWidth="1"/>
    <col min="3" max="3" width="2.42578125" style="11" customWidth="1"/>
    <col min="4" max="4" width="17.7109375" style="11" customWidth="1"/>
    <col min="5" max="6" width="11.5703125" style="11" customWidth="1"/>
    <col min="7" max="17" width="16.7109375" style="26" customWidth="1"/>
    <col min="18" max="16384" width="6.28515625" style="11"/>
  </cols>
  <sheetData>
    <row r="1" spans="1:17" s="30" customFormat="1" ht="13.15" customHeight="1" x14ac:dyDescent="0.25">
      <c r="A1" s="29"/>
      <c r="B1" s="29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s="30" customFormat="1" ht="13.15" customHeight="1" x14ac:dyDescent="0.25">
      <c r="A2" s="29"/>
      <c r="B2" s="29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s="30" customFormat="1" ht="13.15" customHeight="1" x14ac:dyDescent="0.25">
      <c r="A3" s="29" t="s">
        <v>457</v>
      </c>
      <c r="B3" s="29" t="s">
        <v>458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s="30" customFormat="1" ht="13.15" customHeight="1" x14ac:dyDescent="0.25">
      <c r="A4" s="29"/>
      <c r="B4" s="29"/>
      <c r="D4" s="32"/>
      <c r="E4" s="33"/>
      <c r="F4" s="33"/>
      <c r="G4" s="36"/>
      <c r="H4" s="36"/>
      <c r="I4" s="36"/>
      <c r="J4" s="37" t="s">
        <v>657</v>
      </c>
      <c r="K4" s="37"/>
      <c r="L4" s="36"/>
      <c r="M4" s="36"/>
      <c r="N4" s="36"/>
      <c r="O4" s="36"/>
      <c r="P4" s="37" t="s">
        <v>455</v>
      </c>
      <c r="Q4" s="37" t="s">
        <v>454</v>
      </c>
    </row>
    <row r="5" spans="1:17" s="30" customFormat="1" ht="13.15" customHeight="1" x14ac:dyDescent="0.25">
      <c r="A5" s="29"/>
      <c r="B5" s="29"/>
      <c r="C5" s="31"/>
      <c r="D5" s="32"/>
      <c r="E5" s="33" t="s">
        <v>456</v>
      </c>
      <c r="F5" s="33"/>
      <c r="G5" s="37" t="s">
        <v>658</v>
      </c>
      <c r="H5" s="37" t="s">
        <v>659</v>
      </c>
      <c r="I5" s="37" t="s">
        <v>660</v>
      </c>
      <c r="J5" s="37" t="s">
        <v>661</v>
      </c>
      <c r="K5" s="37" t="s">
        <v>662</v>
      </c>
      <c r="L5" s="37" t="s">
        <v>663</v>
      </c>
      <c r="M5" s="37" t="s">
        <v>664</v>
      </c>
      <c r="N5" s="37" t="s">
        <v>665</v>
      </c>
      <c r="O5" s="37" t="s">
        <v>666</v>
      </c>
      <c r="P5" s="37" t="s">
        <v>667</v>
      </c>
      <c r="Q5" s="37" t="s">
        <v>668</v>
      </c>
    </row>
    <row r="6" spans="1:17" s="30" customFormat="1" ht="13.15" customHeight="1" x14ac:dyDescent="0.25">
      <c r="A6" s="29"/>
      <c r="B6" s="29"/>
      <c r="C6" s="31"/>
      <c r="D6" s="34" t="s">
        <v>452</v>
      </c>
      <c r="E6" s="33" t="s">
        <v>453</v>
      </c>
      <c r="F6" s="35"/>
      <c r="G6" s="37" t="s">
        <v>669</v>
      </c>
      <c r="H6" s="37" t="s">
        <v>669</v>
      </c>
      <c r="I6" s="37" t="s">
        <v>669</v>
      </c>
      <c r="J6" s="37" t="s">
        <v>669</v>
      </c>
      <c r="K6" s="37" t="s">
        <v>669</v>
      </c>
      <c r="L6" s="37" t="s">
        <v>669</v>
      </c>
      <c r="M6" s="37" t="s">
        <v>670</v>
      </c>
      <c r="N6" s="37" t="s">
        <v>671</v>
      </c>
      <c r="O6" s="37" t="s">
        <v>672</v>
      </c>
      <c r="P6" s="37" t="s">
        <v>673</v>
      </c>
      <c r="Q6" s="37" t="s">
        <v>656</v>
      </c>
    </row>
    <row r="7" spans="1:17" ht="13.15" customHeight="1" x14ac:dyDescent="0.2">
      <c r="C7" s="9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2.75" customHeight="1" x14ac:dyDescent="0.2">
      <c r="A8" s="4" t="s">
        <v>16</v>
      </c>
      <c r="B8" s="4" t="s">
        <v>459</v>
      </c>
      <c r="C8" s="15"/>
      <c r="D8" s="16" t="s">
        <v>446</v>
      </c>
      <c r="E8" s="17" t="s">
        <v>451</v>
      </c>
      <c r="F8" s="1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s="20" customFormat="1" ht="13.15" customHeight="1" x14ac:dyDescent="0.25">
      <c r="A9" s="4" t="s">
        <v>16</v>
      </c>
      <c r="B9" s="4" t="s">
        <v>459</v>
      </c>
      <c r="C9" s="13" t="s">
        <v>200</v>
      </c>
      <c r="D9" s="19" t="s">
        <v>674</v>
      </c>
      <c r="E9" s="19"/>
      <c r="F9" s="19"/>
      <c r="G9" s="1">
        <v>24039790.119999979</v>
      </c>
      <c r="H9" s="1">
        <v>0</v>
      </c>
      <c r="I9" s="1">
        <v>5442853.2599999998</v>
      </c>
      <c r="J9" s="1">
        <v>0</v>
      </c>
      <c r="K9" s="1">
        <v>0</v>
      </c>
      <c r="L9" s="1">
        <v>7337895.4799999958</v>
      </c>
      <c r="M9" s="1">
        <v>13893277.25</v>
      </c>
      <c r="N9" s="1">
        <v>0</v>
      </c>
      <c r="O9" s="1">
        <v>0</v>
      </c>
      <c r="P9" s="1">
        <v>18750</v>
      </c>
      <c r="Q9" s="1">
        <f>SUM(G9:P9)</f>
        <v>50732566.109999977</v>
      </c>
    </row>
    <row r="10" spans="1:17" s="20" customFormat="1" ht="13.15" customHeight="1" x14ac:dyDescent="0.25">
      <c r="A10" s="4" t="s">
        <v>16</v>
      </c>
      <c r="B10" s="4" t="s">
        <v>459</v>
      </c>
      <c r="C10" s="13" t="s">
        <v>200</v>
      </c>
      <c r="D10" s="19" t="s">
        <v>675</v>
      </c>
      <c r="E10" s="19"/>
      <c r="F10" s="19"/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22044</v>
      </c>
      <c r="N10" s="1">
        <v>0</v>
      </c>
      <c r="O10" s="1">
        <v>0</v>
      </c>
      <c r="P10" s="1">
        <v>0</v>
      </c>
      <c r="Q10" s="1">
        <f>SUM(G10:P10)</f>
        <v>22044</v>
      </c>
    </row>
    <row r="11" spans="1:17" s="20" customFormat="1" ht="13.15" customHeight="1" x14ac:dyDescent="0.25">
      <c r="A11" s="4" t="s">
        <v>16</v>
      </c>
      <c r="B11" s="4" t="s">
        <v>459</v>
      </c>
      <c r="C11" s="13" t="s">
        <v>200</v>
      </c>
      <c r="D11" s="19" t="s">
        <v>454</v>
      </c>
      <c r="E11" s="19"/>
      <c r="F11" s="19"/>
      <c r="G11" s="1">
        <v>24039790.119999979</v>
      </c>
      <c r="H11" s="1">
        <v>0</v>
      </c>
      <c r="I11" s="1">
        <v>5442853.2599999998</v>
      </c>
      <c r="J11" s="1">
        <v>0</v>
      </c>
      <c r="K11" s="1">
        <v>0</v>
      </c>
      <c r="L11" s="1">
        <v>7337895.4799999958</v>
      </c>
      <c r="M11" s="1">
        <v>13915321.25</v>
      </c>
      <c r="N11" s="1">
        <v>0</v>
      </c>
      <c r="O11" s="1">
        <v>0</v>
      </c>
      <c r="P11" s="1">
        <v>18750</v>
      </c>
      <c r="Q11" s="1">
        <f t="shared" ref="H11:Q11" si="0">Q9+Q10</f>
        <v>50754610.109999977</v>
      </c>
    </row>
    <row r="12" spans="1:17" ht="13.15" customHeight="1" x14ac:dyDescent="0.2">
      <c r="A12" s="4" t="s">
        <v>16</v>
      </c>
      <c r="B12" s="4" t="s">
        <v>459</v>
      </c>
      <c r="C12" s="9" t="s">
        <v>200</v>
      </c>
      <c r="D12" s="9" t="s">
        <v>690</v>
      </c>
      <c r="E12" s="14"/>
      <c r="F12" s="14">
        <v>6796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>
        <f>Q11/F12</f>
        <v>7468.3063728663883</v>
      </c>
    </row>
    <row r="13" spans="1:17" ht="13.15" customHeight="1" x14ac:dyDescent="0.2">
      <c r="A13" s="4" t="str">
        <f>A12</f>
        <v>0010</v>
      </c>
      <c r="B13" s="4" t="str">
        <f t="shared" ref="B13:C13" si="1">B12</f>
        <v>ADAMSMAPLETON 1</v>
      </c>
      <c r="C13" s="9" t="str">
        <f t="shared" si="1"/>
        <v xml:space="preserve">$ </v>
      </c>
      <c r="D13" s="9" t="s">
        <v>691</v>
      </c>
      <c r="E13" s="14"/>
      <c r="F13" s="14">
        <v>7088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>
        <f>Q11/F13</f>
        <v>7160.6391238713286</v>
      </c>
    </row>
    <row r="14" spans="1:17" s="25" customFormat="1" ht="13.15" customHeight="1" x14ac:dyDescent="0.2">
      <c r="A14" s="4" t="s">
        <v>16</v>
      </c>
      <c r="B14" s="4" t="s">
        <v>459</v>
      </c>
      <c r="C14" s="14" t="s">
        <v>199</v>
      </c>
      <c r="D14" s="2" t="s">
        <v>676</v>
      </c>
      <c r="E14" s="14"/>
      <c r="F14" s="14"/>
      <c r="G14" s="24">
        <v>47.364741976933274</v>
      </c>
      <c r="H14" s="24">
        <v>0</v>
      </c>
      <c r="I14" s="24">
        <v>10.723859858648813</v>
      </c>
      <c r="J14" s="24">
        <v>0</v>
      </c>
      <c r="K14" s="24">
        <v>0</v>
      </c>
      <c r="L14" s="24">
        <v>14.457594027609799</v>
      </c>
      <c r="M14" s="24">
        <v>27.416861679838462</v>
      </c>
      <c r="N14" s="24">
        <v>0</v>
      </c>
      <c r="O14" s="24">
        <v>0</v>
      </c>
      <c r="P14" s="24">
        <v>3.6942456969649269E-2</v>
      </c>
      <c r="Q14" s="24">
        <f t="shared" ref="H14:Q14" si="2">(Q11/$Q11)*100</f>
        <v>100</v>
      </c>
    </row>
    <row r="15" spans="1:17" ht="13.15" customHeight="1" x14ac:dyDescent="0.2">
      <c r="A15" s="4" t="s">
        <v>16</v>
      </c>
      <c r="B15" s="4" t="s">
        <v>459</v>
      </c>
      <c r="C15" s="9"/>
      <c r="D15" s="10"/>
      <c r="E15" s="14"/>
      <c r="F15" s="14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ht="13.15" customHeight="1" x14ac:dyDescent="0.2">
      <c r="A16" s="4" t="s">
        <v>19</v>
      </c>
      <c r="B16" s="4" t="s">
        <v>460</v>
      </c>
      <c r="C16" s="15"/>
      <c r="D16" s="16" t="s">
        <v>446</v>
      </c>
      <c r="E16" s="18" t="s">
        <v>450</v>
      </c>
      <c r="F16" s="1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1:17" s="20" customFormat="1" ht="13.15" customHeight="1" x14ac:dyDescent="0.25">
      <c r="A17" s="4" t="s">
        <v>19</v>
      </c>
      <c r="B17" s="4" t="s">
        <v>460</v>
      </c>
      <c r="C17" s="13" t="s">
        <v>200</v>
      </c>
      <c r="D17" s="19" t="s">
        <v>674</v>
      </c>
      <c r="E17" s="14"/>
      <c r="F17" s="19"/>
      <c r="G17" s="1">
        <v>106554450.10999985</v>
      </c>
      <c r="H17" s="1">
        <v>41012772.790000089</v>
      </c>
      <c r="I17" s="1">
        <v>64095991.769999973</v>
      </c>
      <c r="J17" s="1">
        <v>0</v>
      </c>
      <c r="K17" s="1">
        <v>3308386.4300000006</v>
      </c>
      <c r="L17" s="1">
        <v>49649532.910000019</v>
      </c>
      <c r="M17" s="1">
        <v>29488312.689999975</v>
      </c>
      <c r="N17" s="1">
        <v>0</v>
      </c>
      <c r="O17" s="1">
        <v>0</v>
      </c>
      <c r="P17" s="1">
        <v>292989.83000000007</v>
      </c>
      <c r="Q17" s="1">
        <f t="shared" ref="Q17:Q18" si="3">SUM(G17:P17)</f>
        <v>294402436.52999991</v>
      </c>
    </row>
    <row r="18" spans="1:17" s="20" customFormat="1" ht="13.15" customHeight="1" x14ac:dyDescent="0.25">
      <c r="A18" s="4" t="s">
        <v>19</v>
      </c>
      <c r="B18" s="4" t="s">
        <v>460</v>
      </c>
      <c r="C18" s="13" t="s">
        <v>200</v>
      </c>
      <c r="D18" s="19" t="s">
        <v>675</v>
      </c>
      <c r="E18" s="14"/>
      <c r="F18" s="19"/>
      <c r="G18" s="1">
        <v>5765.81</v>
      </c>
      <c r="H18" s="1">
        <v>0</v>
      </c>
      <c r="I18" s="1">
        <v>42247.8</v>
      </c>
      <c r="J18" s="1">
        <v>0</v>
      </c>
      <c r="K18" s="1">
        <v>0</v>
      </c>
      <c r="L18" s="1">
        <v>116974.79000000001</v>
      </c>
      <c r="M18" s="1">
        <v>214620.99</v>
      </c>
      <c r="N18" s="1">
        <v>0</v>
      </c>
      <c r="O18" s="1">
        <v>0</v>
      </c>
      <c r="P18" s="1">
        <v>13940.5</v>
      </c>
      <c r="Q18" s="1">
        <f t="shared" si="3"/>
        <v>393549.89</v>
      </c>
    </row>
    <row r="19" spans="1:17" s="20" customFormat="1" ht="13.15" customHeight="1" x14ac:dyDescent="0.25">
      <c r="A19" s="4" t="s">
        <v>19</v>
      </c>
      <c r="B19" s="4" t="s">
        <v>460</v>
      </c>
      <c r="C19" s="13" t="s">
        <v>200</v>
      </c>
      <c r="D19" s="19" t="s">
        <v>454</v>
      </c>
      <c r="E19" s="14"/>
      <c r="F19" s="19"/>
      <c r="G19" s="1">
        <v>106560215.91999985</v>
      </c>
      <c r="H19" s="1">
        <v>41012772.790000089</v>
      </c>
      <c r="I19" s="1">
        <v>64138239.56999997</v>
      </c>
      <c r="J19" s="1">
        <v>0</v>
      </c>
      <c r="K19" s="1">
        <v>3308386.4300000006</v>
      </c>
      <c r="L19" s="1">
        <v>49766507.700000018</v>
      </c>
      <c r="M19" s="1">
        <v>29702933.679999974</v>
      </c>
      <c r="N19" s="1">
        <v>0</v>
      </c>
      <c r="O19" s="1">
        <v>0</v>
      </c>
      <c r="P19" s="1">
        <v>306930.33000000007</v>
      </c>
      <c r="Q19" s="1">
        <f t="shared" ref="G19:Q19" si="4">Q17+Q18</f>
        <v>294795986.4199999</v>
      </c>
    </row>
    <row r="20" spans="1:17" ht="13.15" customHeight="1" x14ac:dyDescent="0.2">
      <c r="A20" s="4" t="s">
        <v>19</v>
      </c>
      <c r="B20" s="4" t="s">
        <v>460</v>
      </c>
      <c r="C20" s="9" t="s">
        <v>200</v>
      </c>
      <c r="D20" s="9" t="s">
        <v>690</v>
      </c>
      <c r="E20" s="14"/>
      <c r="F20" s="14">
        <v>36272.800000000003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>
        <f t="shared" ref="Q20" si="5">Q19/F20</f>
        <v>8127.1913505436542</v>
      </c>
    </row>
    <row r="21" spans="1:17" ht="13.15" customHeight="1" x14ac:dyDescent="0.2">
      <c r="A21" s="4" t="str">
        <f>A20</f>
        <v>0020</v>
      </c>
      <c r="B21" s="4" t="str">
        <f t="shared" ref="B21" si="6">B20</f>
        <v>ADAMSADAMS 12 FIV</v>
      </c>
      <c r="C21" s="9" t="str">
        <f t="shared" ref="C21" si="7">C20</f>
        <v xml:space="preserve">$ </v>
      </c>
      <c r="D21" s="9" t="s">
        <v>691</v>
      </c>
      <c r="E21" s="14"/>
      <c r="F21" s="14">
        <v>35747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>
        <f t="shared" ref="Q21" si="8">Q19/F21</f>
        <v>8246.733611771615</v>
      </c>
    </row>
    <row r="22" spans="1:17" s="25" customFormat="1" ht="13.15" customHeight="1" x14ac:dyDescent="0.2">
      <c r="A22" s="4" t="s">
        <v>19</v>
      </c>
      <c r="B22" s="4" t="s">
        <v>460</v>
      </c>
      <c r="C22" s="14" t="s">
        <v>199</v>
      </c>
      <c r="D22" s="2" t="s">
        <v>676</v>
      </c>
      <c r="E22" s="14"/>
      <c r="F22" s="14"/>
      <c r="G22" s="24">
        <v>36.147105397894407</v>
      </c>
      <c r="H22" s="24">
        <v>13.912256163341596</v>
      </c>
      <c r="I22" s="24">
        <v>21.756822522889216</v>
      </c>
      <c r="J22" s="24">
        <v>0</v>
      </c>
      <c r="K22" s="24">
        <v>1.1222630505174167</v>
      </c>
      <c r="L22" s="24">
        <v>16.881677496482936</v>
      </c>
      <c r="M22" s="24">
        <v>10.075759185432666</v>
      </c>
      <c r="N22" s="24">
        <v>0</v>
      </c>
      <c r="O22" s="24">
        <v>0</v>
      </c>
      <c r="P22" s="24">
        <v>0.10411618344176241</v>
      </c>
      <c r="Q22" s="24">
        <f t="shared" ref="G22:Q22" si="9">(Q19/$Q19)*100</f>
        <v>100</v>
      </c>
    </row>
    <row r="23" spans="1:17" ht="13.15" customHeight="1" x14ac:dyDescent="0.2">
      <c r="A23" s="4" t="s">
        <v>19</v>
      </c>
      <c r="B23" s="4" t="s">
        <v>460</v>
      </c>
      <c r="C23" s="9"/>
      <c r="D23" s="9"/>
      <c r="E23" s="14"/>
      <c r="F23" s="14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spans="1:17" ht="13.15" customHeight="1" x14ac:dyDescent="0.2">
      <c r="A24" s="4" t="s">
        <v>14</v>
      </c>
      <c r="B24" s="4" t="s">
        <v>461</v>
      </c>
      <c r="C24" s="15"/>
      <c r="D24" s="16" t="s">
        <v>446</v>
      </c>
      <c r="E24" s="18" t="s">
        <v>449</v>
      </c>
      <c r="F24" s="1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7" s="20" customFormat="1" ht="13.15" customHeight="1" x14ac:dyDescent="0.25">
      <c r="A25" s="4" t="s">
        <v>14</v>
      </c>
      <c r="B25" s="4" t="s">
        <v>461</v>
      </c>
      <c r="C25" s="13" t="s">
        <v>200</v>
      </c>
      <c r="D25" s="19" t="s">
        <v>674</v>
      </c>
      <c r="E25" s="14"/>
      <c r="F25" s="19"/>
      <c r="G25" s="1">
        <v>20861634.539999995</v>
      </c>
      <c r="H25" s="1">
        <v>7491844.8000000035</v>
      </c>
      <c r="I25" s="1">
        <v>9364733.3299999982</v>
      </c>
      <c r="J25" s="1">
        <v>0</v>
      </c>
      <c r="K25" s="1">
        <v>0</v>
      </c>
      <c r="L25" s="1">
        <v>0</v>
      </c>
      <c r="M25" s="1">
        <v>4752996.84</v>
      </c>
      <c r="N25" s="1">
        <v>0</v>
      </c>
      <c r="O25" s="1">
        <v>3579401.3899999997</v>
      </c>
      <c r="P25" s="1">
        <v>0</v>
      </c>
      <c r="Q25" s="1">
        <f t="shared" ref="Q25:Q26" si="10">SUM(G25:P25)</f>
        <v>46050610.900000006</v>
      </c>
    </row>
    <row r="26" spans="1:17" s="20" customFormat="1" ht="13.15" customHeight="1" x14ac:dyDescent="0.25">
      <c r="A26" s="4" t="s">
        <v>14</v>
      </c>
      <c r="B26" s="4" t="s">
        <v>461</v>
      </c>
      <c r="C26" s="13" t="s">
        <v>200</v>
      </c>
      <c r="D26" s="19" t="s">
        <v>675</v>
      </c>
      <c r="E26" s="14"/>
      <c r="F26" s="19"/>
      <c r="G26" s="1">
        <v>43262.820000000007</v>
      </c>
      <c r="H26" s="1">
        <v>33231.279999999999</v>
      </c>
      <c r="I26" s="1">
        <v>52502.7</v>
      </c>
      <c r="J26" s="1">
        <v>0</v>
      </c>
      <c r="K26" s="1">
        <v>0</v>
      </c>
      <c r="L26" s="1">
        <v>0</v>
      </c>
      <c r="M26" s="1">
        <v>956365.99</v>
      </c>
      <c r="N26" s="1">
        <v>0</v>
      </c>
      <c r="O26" s="1">
        <v>85729</v>
      </c>
      <c r="P26" s="1">
        <v>0</v>
      </c>
      <c r="Q26" s="1">
        <f t="shared" si="10"/>
        <v>1171091.79</v>
      </c>
    </row>
    <row r="27" spans="1:17" s="20" customFormat="1" ht="13.15" customHeight="1" x14ac:dyDescent="0.25">
      <c r="A27" s="4" t="s">
        <v>14</v>
      </c>
      <c r="B27" s="4" t="s">
        <v>461</v>
      </c>
      <c r="C27" s="13" t="s">
        <v>200</v>
      </c>
      <c r="D27" s="19" t="s">
        <v>454</v>
      </c>
      <c r="E27" s="14"/>
      <c r="F27" s="19"/>
      <c r="G27" s="1">
        <v>20904897.359999996</v>
      </c>
      <c r="H27" s="1">
        <v>7525076.0800000038</v>
      </c>
      <c r="I27" s="1">
        <v>9417236.0299999975</v>
      </c>
      <c r="J27" s="1">
        <v>0</v>
      </c>
      <c r="K27" s="1">
        <v>0</v>
      </c>
      <c r="L27" s="1">
        <v>0</v>
      </c>
      <c r="M27" s="1">
        <v>5709362.8300000001</v>
      </c>
      <c r="N27" s="1">
        <v>0</v>
      </c>
      <c r="O27" s="1">
        <v>3665130.3899999997</v>
      </c>
      <c r="P27" s="1">
        <v>0</v>
      </c>
      <c r="Q27" s="1">
        <f t="shared" ref="G27:Q27" si="11">Q25+Q26</f>
        <v>47221702.690000005</v>
      </c>
    </row>
    <row r="28" spans="1:17" ht="13.15" customHeight="1" x14ac:dyDescent="0.2">
      <c r="A28" s="4" t="s">
        <v>14</v>
      </c>
      <c r="B28" s="4" t="s">
        <v>461</v>
      </c>
      <c r="C28" s="9" t="s">
        <v>200</v>
      </c>
      <c r="D28" s="9" t="s">
        <v>690</v>
      </c>
      <c r="E28" s="14"/>
      <c r="F28" s="14">
        <v>22202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>
        <f t="shared" ref="Q28" si="12">Q27/F28</f>
        <v>2126.9121110710748</v>
      </c>
    </row>
    <row r="29" spans="1:17" ht="13.15" customHeight="1" x14ac:dyDescent="0.2">
      <c r="A29" s="4" t="str">
        <f>A28</f>
        <v>0030</v>
      </c>
      <c r="B29" s="4" t="str">
        <f t="shared" ref="B29" si="13">B28</f>
        <v>ADAMSADAMS COUNTY</v>
      </c>
      <c r="C29" s="9" t="str">
        <f t="shared" ref="C29" si="14">C28</f>
        <v xml:space="preserve">$ </v>
      </c>
      <c r="D29" s="9" t="s">
        <v>691</v>
      </c>
      <c r="E29" s="14"/>
      <c r="F29" s="14">
        <v>22687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>
        <f t="shared" ref="Q29" si="15">Q27/F29</f>
        <v>2081.4432357737915</v>
      </c>
    </row>
    <row r="30" spans="1:17" s="25" customFormat="1" ht="13.15" customHeight="1" x14ac:dyDescent="0.2">
      <c r="A30" s="4" t="s">
        <v>14</v>
      </c>
      <c r="B30" s="4" t="s">
        <v>461</v>
      </c>
      <c r="C30" s="14" t="s">
        <v>199</v>
      </c>
      <c r="D30" s="2" t="s">
        <v>676</v>
      </c>
      <c r="E30" s="14"/>
      <c r="F30" s="14"/>
      <c r="G30" s="24">
        <v>44.269681458197319</v>
      </c>
      <c r="H30" s="24">
        <v>15.935630549792872</v>
      </c>
      <c r="I30" s="24">
        <v>19.942601586863695</v>
      </c>
      <c r="J30" s="24">
        <v>0</v>
      </c>
      <c r="K30" s="24">
        <v>0</v>
      </c>
      <c r="L30" s="24">
        <v>0</v>
      </c>
      <c r="M30" s="24">
        <v>12.090548423212732</v>
      </c>
      <c r="N30" s="24">
        <v>0</v>
      </c>
      <c r="O30" s="24">
        <v>7.7615379819333636</v>
      </c>
      <c r="P30" s="24">
        <v>0</v>
      </c>
      <c r="Q30" s="24">
        <f t="shared" ref="G30:Q30" si="16">(Q27/$Q27)*100</f>
        <v>100</v>
      </c>
    </row>
    <row r="31" spans="1:17" ht="13.15" customHeight="1" x14ac:dyDescent="0.2">
      <c r="A31" s="4" t="s">
        <v>14</v>
      </c>
      <c r="B31" s="4" t="s">
        <v>461</v>
      </c>
      <c r="C31" s="9"/>
      <c r="D31" s="9"/>
      <c r="E31" s="14"/>
      <c r="F31" s="14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17" ht="13.15" customHeight="1" x14ac:dyDescent="0.2">
      <c r="A32" s="4" t="s">
        <v>27</v>
      </c>
      <c r="B32" s="4" t="s">
        <v>697</v>
      </c>
      <c r="C32" s="15"/>
      <c r="D32" s="16" t="s">
        <v>446</v>
      </c>
      <c r="E32" s="18" t="s">
        <v>698</v>
      </c>
      <c r="F32" s="1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1:17" s="20" customFormat="1" ht="13.15" customHeight="1" x14ac:dyDescent="0.25">
      <c r="A33" s="4" t="s">
        <v>27</v>
      </c>
      <c r="B33" s="4" t="s">
        <v>697</v>
      </c>
      <c r="C33" s="13" t="s">
        <v>200</v>
      </c>
      <c r="D33" s="19" t="s">
        <v>674</v>
      </c>
      <c r="E33" s="14"/>
      <c r="F33" s="19"/>
      <c r="G33" s="1">
        <v>58692413.200000025</v>
      </c>
      <c r="H33" s="1">
        <v>14125712.039999997</v>
      </c>
      <c r="I33" s="1">
        <v>25825591.310000014</v>
      </c>
      <c r="J33" s="1">
        <v>0</v>
      </c>
      <c r="K33" s="1">
        <v>1837726.18</v>
      </c>
      <c r="L33" s="1">
        <v>0</v>
      </c>
      <c r="M33" s="1">
        <v>26507212.020000007</v>
      </c>
      <c r="N33" s="1">
        <v>26775.820000000003</v>
      </c>
      <c r="O33" s="1">
        <v>0</v>
      </c>
      <c r="P33" s="1">
        <v>2197681.2400000007</v>
      </c>
      <c r="Q33" s="1">
        <f t="shared" ref="Q33:Q34" si="17">SUM(G33:P33)</f>
        <v>129213111.81000005</v>
      </c>
    </row>
    <row r="34" spans="1:17" s="20" customFormat="1" ht="13.15" customHeight="1" x14ac:dyDescent="0.25">
      <c r="A34" s="4" t="s">
        <v>27</v>
      </c>
      <c r="B34" s="4" t="s">
        <v>697</v>
      </c>
      <c r="C34" s="13" t="s">
        <v>200</v>
      </c>
      <c r="D34" s="19" t="s">
        <v>675</v>
      </c>
      <c r="E34" s="14"/>
      <c r="F34" s="19"/>
      <c r="G34" s="1">
        <v>19645.890000000003</v>
      </c>
      <c r="H34" s="1">
        <v>0</v>
      </c>
      <c r="I34" s="1">
        <v>449.5</v>
      </c>
      <c r="J34" s="1">
        <v>0</v>
      </c>
      <c r="K34" s="1">
        <v>0</v>
      </c>
      <c r="L34" s="1">
        <v>0</v>
      </c>
      <c r="M34" s="1">
        <v>5564</v>
      </c>
      <c r="N34" s="1">
        <v>0</v>
      </c>
      <c r="O34" s="1">
        <v>0</v>
      </c>
      <c r="P34" s="1">
        <v>0</v>
      </c>
      <c r="Q34" s="1">
        <f t="shared" si="17"/>
        <v>25659.390000000003</v>
      </c>
    </row>
    <row r="35" spans="1:17" s="20" customFormat="1" ht="13.15" customHeight="1" x14ac:dyDescent="0.25">
      <c r="A35" s="4" t="s">
        <v>27</v>
      </c>
      <c r="B35" s="4" t="s">
        <v>697</v>
      </c>
      <c r="C35" s="13" t="s">
        <v>200</v>
      </c>
      <c r="D35" s="19" t="s">
        <v>454</v>
      </c>
      <c r="E35" s="14"/>
      <c r="F35" s="19"/>
      <c r="G35" s="1">
        <v>58712059.090000026</v>
      </c>
      <c r="H35" s="1">
        <v>14125712.039999997</v>
      </c>
      <c r="I35" s="1">
        <v>25826040.810000014</v>
      </c>
      <c r="J35" s="1">
        <v>0</v>
      </c>
      <c r="K35" s="1">
        <v>1837726.18</v>
      </c>
      <c r="L35" s="1">
        <v>0</v>
      </c>
      <c r="M35" s="1">
        <v>26512776.020000007</v>
      </c>
      <c r="N35" s="1">
        <v>26775.820000000003</v>
      </c>
      <c r="O35" s="1">
        <v>0</v>
      </c>
      <c r="P35" s="1">
        <v>2197681.2400000007</v>
      </c>
      <c r="Q35" s="1">
        <f t="shared" ref="G35:Q35" si="18">Q33+Q34</f>
        <v>129238771.20000005</v>
      </c>
    </row>
    <row r="36" spans="1:17" ht="13.15" customHeight="1" x14ac:dyDescent="0.2">
      <c r="A36" s="4" t="s">
        <v>27</v>
      </c>
      <c r="B36" s="4" t="s">
        <v>697</v>
      </c>
      <c r="C36" s="9" t="s">
        <v>200</v>
      </c>
      <c r="D36" s="9" t="s">
        <v>690</v>
      </c>
      <c r="E36" s="14"/>
      <c r="F36" s="14">
        <v>22202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>
        <f t="shared" ref="Q36" si="19">Q35/F36</f>
        <v>5821.0418520854</v>
      </c>
    </row>
    <row r="37" spans="1:17" ht="13.15" customHeight="1" x14ac:dyDescent="0.2">
      <c r="A37" s="4" t="str">
        <f>A36</f>
        <v>0040</v>
      </c>
      <c r="B37" s="4" t="str">
        <f t="shared" ref="B37" si="20">B36</f>
        <v>ADAMSSCHOOL DISTRICT 27J</v>
      </c>
      <c r="C37" s="9" t="str">
        <f t="shared" ref="C37" si="21">C36</f>
        <v xml:space="preserve">$ </v>
      </c>
      <c r="D37" s="9" t="s">
        <v>691</v>
      </c>
      <c r="E37" s="14"/>
      <c r="F37" s="14">
        <v>22687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>
        <f t="shared" ref="Q37" si="22">Q35/F37</f>
        <v>5696.6003085467473</v>
      </c>
    </row>
    <row r="38" spans="1:17" s="25" customFormat="1" ht="13.15" customHeight="1" x14ac:dyDescent="0.2">
      <c r="A38" s="4" t="s">
        <v>27</v>
      </c>
      <c r="B38" s="4" t="s">
        <v>697</v>
      </c>
      <c r="C38" s="14" t="s">
        <v>199</v>
      </c>
      <c r="D38" s="2" t="s">
        <v>676</v>
      </c>
      <c r="E38" s="14"/>
      <c r="F38" s="14"/>
      <c r="G38" s="24">
        <v>45.42913751411465</v>
      </c>
      <c r="H38" s="24">
        <v>10.92993372564656</v>
      </c>
      <c r="I38" s="24">
        <v>19.983198981390505</v>
      </c>
      <c r="J38" s="24">
        <v>0</v>
      </c>
      <c r="K38" s="24">
        <v>1.4219619723527666</v>
      </c>
      <c r="L38" s="24">
        <v>0</v>
      </c>
      <c r="M38" s="24">
        <v>20.514568324834087</v>
      </c>
      <c r="N38" s="24">
        <v>2.0718101658954796E-2</v>
      </c>
      <c r="O38" s="24">
        <v>0</v>
      </c>
      <c r="P38" s="24">
        <v>1.7004813800024738</v>
      </c>
      <c r="Q38" s="24">
        <f t="shared" ref="G38:Q38" si="23">(Q35/$Q35)*100</f>
        <v>100</v>
      </c>
    </row>
    <row r="39" spans="1:17" ht="13.15" customHeight="1" x14ac:dyDescent="0.2">
      <c r="A39" s="4" t="s">
        <v>27</v>
      </c>
      <c r="B39" s="4" t="s">
        <v>697</v>
      </c>
      <c r="C39" s="9"/>
      <c r="D39" s="9"/>
      <c r="E39" s="14"/>
      <c r="F39" s="14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7" ht="13.15" customHeight="1" x14ac:dyDescent="0.2">
      <c r="A40" s="4" t="s">
        <v>37</v>
      </c>
      <c r="B40" s="4" t="s">
        <v>462</v>
      </c>
      <c r="C40" s="15"/>
      <c r="D40" s="16" t="s">
        <v>446</v>
      </c>
      <c r="E40" s="17" t="s">
        <v>448</v>
      </c>
      <c r="F40" s="1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1:17" s="20" customFormat="1" ht="13.15" customHeight="1" x14ac:dyDescent="0.25">
      <c r="A41" s="4" t="s">
        <v>37</v>
      </c>
      <c r="B41" s="4" t="s">
        <v>462</v>
      </c>
      <c r="C41" s="13" t="s">
        <v>200</v>
      </c>
      <c r="D41" s="19" t="s">
        <v>674</v>
      </c>
      <c r="E41" s="13"/>
      <c r="F41" s="19"/>
      <c r="G41" s="1">
        <v>3935845.1400000006</v>
      </c>
      <c r="H41" s="1">
        <v>1093043.8700000003</v>
      </c>
      <c r="I41" s="1">
        <v>3028489.1700000004</v>
      </c>
      <c r="J41" s="1">
        <v>0</v>
      </c>
      <c r="K41" s="1">
        <v>0</v>
      </c>
      <c r="L41" s="1">
        <v>0</v>
      </c>
      <c r="M41" s="1">
        <v>652805.93000000005</v>
      </c>
      <c r="N41" s="1">
        <v>0</v>
      </c>
      <c r="O41" s="1">
        <v>3379</v>
      </c>
      <c r="P41" s="1">
        <v>0</v>
      </c>
      <c r="Q41" s="1">
        <f t="shared" ref="Q41:Q42" si="24">SUM(G41:P41)</f>
        <v>8713563.1100000013</v>
      </c>
    </row>
    <row r="42" spans="1:17" s="20" customFormat="1" ht="13.15" customHeight="1" x14ac:dyDescent="0.25">
      <c r="A42" s="4" t="s">
        <v>37</v>
      </c>
      <c r="B42" s="4" t="s">
        <v>462</v>
      </c>
      <c r="C42" s="13" t="s">
        <v>200</v>
      </c>
      <c r="D42" s="19" t="s">
        <v>675</v>
      </c>
      <c r="E42" s="13"/>
      <c r="F42" s="19"/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f t="shared" si="24"/>
        <v>0</v>
      </c>
    </row>
    <row r="43" spans="1:17" s="20" customFormat="1" ht="13.15" customHeight="1" x14ac:dyDescent="0.25">
      <c r="A43" s="4" t="s">
        <v>37</v>
      </c>
      <c r="B43" s="4" t="s">
        <v>462</v>
      </c>
      <c r="C43" s="13" t="s">
        <v>200</v>
      </c>
      <c r="D43" s="19" t="s">
        <v>454</v>
      </c>
      <c r="E43" s="13"/>
      <c r="F43" s="19"/>
      <c r="G43" s="1">
        <v>3935845.1400000006</v>
      </c>
      <c r="H43" s="1">
        <v>1093043.8700000003</v>
      </c>
      <c r="I43" s="1">
        <v>3028489.1700000004</v>
      </c>
      <c r="J43" s="1">
        <v>0</v>
      </c>
      <c r="K43" s="1">
        <v>0</v>
      </c>
      <c r="L43" s="1">
        <v>0</v>
      </c>
      <c r="M43" s="1">
        <v>652805.93000000005</v>
      </c>
      <c r="N43" s="1">
        <v>0</v>
      </c>
      <c r="O43" s="1">
        <v>3379</v>
      </c>
      <c r="P43" s="1">
        <v>0</v>
      </c>
      <c r="Q43" s="1">
        <f t="shared" ref="G43:Q43" si="25">Q41+Q42</f>
        <v>8713563.1100000013</v>
      </c>
    </row>
    <row r="44" spans="1:17" ht="13.15" customHeight="1" x14ac:dyDescent="0.2">
      <c r="A44" s="4" t="s">
        <v>37</v>
      </c>
      <c r="B44" s="4" t="s">
        <v>462</v>
      </c>
      <c r="C44" s="9" t="s">
        <v>200</v>
      </c>
      <c r="D44" s="9" t="s">
        <v>690</v>
      </c>
      <c r="E44" s="14"/>
      <c r="F44" s="14">
        <v>1246.5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>
        <f t="shared" ref="Q44" si="26">Q43/F44</f>
        <v>6990.4236742880075</v>
      </c>
    </row>
    <row r="45" spans="1:17" ht="13.15" customHeight="1" x14ac:dyDescent="0.2">
      <c r="A45" s="4" t="str">
        <f>A44</f>
        <v>0050</v>
      </c>
      <c r="B45" s="4" t="str">
        <f t="shared" ref="B45" si="27">B44</f>
        <v>ADAMSBENNETT 29J</v>
      </c>
      <c r="C45" s="9" t="str">
        <f t="shared" ref="C45" si="28">C44</f>
        <v xml:space="preserve">$ </v>
      </c>
      <c r="D45" s="9" t="s">
        <v>691</v>
      </c>
      <c r="E45" s="14"/>
      <c r="F45" s="14">
        <v>1296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>
        <f t="shared" ref="Q45" si="29">Q43/F45</f>
        <v>6723.4283256172848</v>
      </c>
    </row>
    <row r="46" spans="1:17" s="25" customFormat="1" ht="13.15" customHeight="1" x14ac:dyDescent="0.2">
      <c r="A46" s="4" t="s">
        <v>37</v>
      </c>
      <c r="B46" s="4" t="s">
        <v>462</v>
      </c>
      <c r="C46" s="14" t="s">
        <v>199</v>
      </c>
      <c r="D46" s="2" t="s">
        <v>676</v>
      </c>
      <c r="E46" s="14"/>
      <c r="F46" s="14"/>
      <c r="G46" s="24">
        <v>45.169181542773032</v>
      </c>
      <c r="H46" s="24">
        <v>12.544166561961129</v>
      </c>
      <c r="I46" s="24">
        <v>34.756036443052743</v>
      </c>
      <c r="J46" s="24">
        <v>0</v>
      </c>
      <c r="K46" s="24">
        <v>0</v>
      </c>
      <c r="L46" s="24">
        <v>0</v>
      </c>
      <c r="M46" s="24">
        <v>7.491836826783481</v>
      </c>
      <c r="N46" s="24">
        <v>0</v>
      </c>
      <c r="O46" s="24">
        <v>3.8778625429614855E-2</v>
      </c>
      <c r="P46" s="24">
        <v>0</v>
      </c>
      <c r="Q46" s="24">
        <f t="shared" ref="G46:Q46" si="30">(Q43/$Q43)*100</f>
        <v>100</v>
      </c>
    </row>
    <row r="47" spans="1:17" ht="13.15" customHeight="1" x14ac:dyDescent="0.2">
      <c r="A47" s="4" t="s">
        <v>37</v>
      </c>
      <c r="B47" s="4" t="s">
        <v>462</v>
      </c>
      <c r="C47" s="9"/>
      <c r="D47" s="9"/>
      <c r="E47" s="14"/>
      <c r="F47" s="14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pans="1:17" ht="13.15" customHeight="1" x14ac:dyDescent="0.2">
      <c r="A48" s="4" t="s">
        <v>6</v>
      </c>
      <c r="B48" s="4" t="s">
        <v>463</v>
      </c>
      <c r="C48" s="15"/>
      <c r="D48" s="16" t="s">
        <v>446</v>
      </c>
      <c r="E48" s="17" t="s">
        <v>447</v>
      </c>
      <c r="F48" s="1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  <row r="49" spans="1:17" s="20" customFormat="1" ht="13.15" customHeight="1" x14ac:dyDescent="0.25">
      <c r="A49" s="4" t="s">
        <v>6</v>
      </c>
      <c r="B49" s="4" t="s">
        <v>463</v>
      </c>
      <c r="C49" s="13" t="s">
        <v>200</v>
      </c>
      <c r="D49" s="19" t="s">
        <v>674</v>
      </c>
      <c r="E49" s="13"/>
      <c r="F49" s="19"/>
      <c r="G49" s="1">
        <v>3248945.7400000007</v>
      </c>
      <c r="H49" s="1">
        <v>1421215.26</v>
      </c>
      <c r="I49" s="1">
        <v>2131642.67</v>
      </c>
      <c r="J49" s="1">
        <v>0</v>
      </c>
      <c r="K49" s="1">
        <v>0</v>
      </c>
      <c r="L49" s="1">
        <v>0</v>
      </c>
      <c r="M49" s="1">
        <v>716068.41</v>
      </c>
      <c r="N49" s="1">
        <v>0</v>
      </c>
      <c r="O49" s="1">
        <v>0</v>
      </c>
      <c r="P49" s="1">
        <v>0</v>
      </c>
      <c r="Q49" s="1">
        <f t="shared" ref="Q49:Q50" si="31">SUM(G49:P49)</f>
        <v>7517872.080000001</v>
      </c>
    </row>
    <row r="50" spans="1:17" s="20" customFormat="1" ht="13.15" customHeight="1" x14ac:dyDescent="0.25">
      <c r="A50" s="4" t="s">
        <v>6</v>
      </c>
      <c r="B50" s="4" t="s">
        <v>463</v>
      </c>
      <c r="C50" s="13" t="s">
        <v>200</v>
      </c>
      <c r="D50" s="19" t="s">
        <v>675</v>
      </c>
      <c r="E50" s="13"/>
      <c r="F50" s="19"/>
      <c r="G50" s="1">
        <v>10472.07</v>
      </c>
      <c r="H50" s="1">
        <v>4449.16</v>
      </c>
      <c r="I50" s="1">
        <v>56015.93</v>
      </c>
      <c r="J50" s="1">
        <v>0</v>
      </c>
      <c r="K50" s="1">
        <v>0</v>
      </c>
      <c r="L50" s="1">
        <v>0</v>
      </c>
      <c r="M50" s="1">
        <v>141147.53999999998</v>
      </c>
      <c r="N50" s="1">
        <v>0</v>
      </c>
      <c r="O50" s="1">
        <v>0</v>
      </c>
      <c r="P50" s="1">
        <v>0</v>
      </c>
      <c r="Q50" s="1">
        <f t="shared" si="31"/>
        <v>212084.69999999998</v>
      </c>
    </row>
    <row r="51" spans="1:17" s="20" customFormat="1" ht="13.15" customHeight="1" x14ac:dyDescent="0.25">
      <c r="A51" s="4" t="s">
        <v>6</v>
      </c>
      <c r="B51" s="4" t="s">
        <v>463</v>
      </c>
      <c r="C51" s="13" t="s">
        <v>200</v>
      </c>
      <c r="D51" s="19" t="s">
        <v>454</v>
      </c>
      <c r="E51" s="13"/>
      <c r="F51" s="19"/>
      <c r="G51" s="1">
        <v>3259417.8100000005</v>
      </c>
      <c r="H51" s="1">
        <v>1425664.42</v>
      </c>
      <c r="I51" s="1">
        <v>2187658.6</v>
      </c>
      <c r="J51" s="1">
        <v>0</v>
      </c>
      <c r="K51" s="1">
        <v>0</v>
      </c>
      <c r="L51" s="1">
        <v>0</v>
      </c>
      <c r="M51" s="1">
        <v>857215.95</v>
      </c>
      <c r="N51" s="1">
        <v>0</v>
      </c>
      <c r="O51" s="1">
        <v>0</v>
      </c>
      <c r="P51" s="1">
        <v>0</v>
      </c>
      <c r="Q51" s="1">
        <f t="shared" ref="G51:Q51" si="32">Q49+Q50</f>
        <v>7729956.7800000012</v>
      </c>
    </row>
    <row r="52" spans="1:17" ht="13.15" customHeight="1" x14ac:dyDescent="0.2">
      <c r="A52" s="4" t="s">
        <v>6</v>
      </c>
      <c r="B52" s="4" t="s">
        <v>463</v>
      </c>
      <c r="C52" s="9" t="s">
        <v>200</v>
      </c>
      <c r="D52" s="9" t="s">
        <v>690</v>
      </c>
      <c r="E52" s="14"/>
      <c r="F52" s="14">
        <v>1144.5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>
        <f t="shared" ref="Q52" si="33">Q51/F52</f>
        <v>6754.003302752295</v>
      </c>
    </row>
    <row r="53" spans="1:17" ht="13.15" customHeight="1" x14ac:dyDescent="0.2">
      <c r="A53" s="4" t="str">
        <f>A52</f>
        <v>0060</v>
      </c>
      <c r="B53" s="4" t="str">
        <f t="shared" ref="B53" si="34">B52</f>
        <v>ADAMSSTRASBURG 31</v>
      </c>
      <c r="C53" s="9" t="str">
        <f t="shared" ref="C53" si="35">C52</f>
        <v xml:space="preserve">$ </v>
      </c>
      <c r="D53" s="9" t="s">
        <v>691</v>
      </c>
      <c r="E53" s="14"/>
      <c r="F53" s="14">
        <v>1209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>
        <f t="shared" ref="Q53" si="36">Q51/F53</f>
        <v>6393.6780645161298</v>
      </c>
    </row>
    <row r="54" spans="1:17" s="25" customFormat="1" ht="13.15" customHeight="1" x14ac:dyDescent="0.2">
      <c r="A54" s="4" t="s">
        <v>6</v>
      </c>
      <c r="B54" s="4" t="s">
        <v>463</v>
      </c>
      <c r="C54" s="14" t="s">
        <v>199</v>
      </c>
      <c r="D54" s="2" t="s">
        <v>676</v>
      </c>
      <c r="E54" s="14"/>
      <c r="F54" s="14"/>
      <c r="G54" s="24">
        <v>42.166054775793974</v>
      </c>
      <c r="H54" s="24">
        <v>18.44336857986934</v>
      </c>
      <c r="I54" s="24">
        <v>28.301045688382224</v>
      </c>
      <c r="J54" s="24">
        <v>0</v>
      </c>
      <c r="K54" s="24">
        <v>0</v>
      </c>
      <c r="L54" s="24">
        <v>0</v>
      </c>
      <c r="M54" s="24">
        <v>11.08953095595445</v>
      </c>
      <c r="N54" s="24">
        <v>0</v>
      </c>
      <c r="O54" s="24">
        <v>0</v>
      </c>
      <c r="P54" s="24">
        <v>0</v>
      </c>
      <c r="Q54" s="24">
        <f t="shared" ref="G54:Q54" si="37">(Q51/$Q51)*100</f>
        <v>100</v>
      </c>
    </row>
    <row r="55" spans="1:17" ht="13.15" customHeight="1" x14ac:dyDescent="0.2">
      <c r="A55" s="4" t="s">
        <v>6</v>
      </c>
      <c r="B55" s="4" t="s">
        <v>463</v>
      </c>
      <c r="C55" s="9"/>
      <c r="D55" s="9"/>
      <c r="E55" s="14"/>
      <c r="F55" s="14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spans="1:17" ht="13.15" customHeight="1" x14ac:dyDescent="0.2">
      <c r="A56" s="4" t="s">
        <v>11</v>
      </c>
      <c r="B56" s="4" t="s">
        <v>464</v>
      </c>
      <c r="C56" s="15"/>
      <c r="D56" s="16" t="s">
        <v>446</v>
      </c>
      <c r="E56" s="17" t="s">
        <v>699</v>
      </c>
      <c r="F56" s="1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1:17" s="20" customFormat="1" ht="13.15" customHeight="1" x14ac:dyDescent="0.25">
      <c r="A57" s="4" t="s">
        <v>11</v>
      </c>
      <c r="B57" s="4" t="s">
        <v>464</v>
      </c>
      <c r="C57" s="13" t="s">
        <v>200</v>
      </c>
      <c r="D57" s="19" t="s">
        <v>674</v>
      </c>
      <c r="E57" s="13"/>
      <c r="F57" s="19"/>
      <c r="G57" s="1">
        <v>8648282.7900000047</v>
      </c>
      <c r="H57" s="1">
        <v>3936170.620000001</v>
      </c>
      <c r="I57" s="1">
        <v>14733728.670000004</v>
      </c>
      <c r="J57" s="1">
        <v>0</v>
      </c>
      <c r="K57" s="1">
        <v>0</v>
      </c>
      <c r="L57" s="1">
        <v>34794422.279999942</v>
      </c>
      <c r="M57" s="1">
        <v>6019642.1100000003</v>
      </c>
      <c r="N57" s="1">
        <v>332314.43</v>
      </c>
      <c r="O57" s="1">
        <v>301729.08999999997</v>
      </c>
      <c r="P57" s="1">
        <v>435127.31</v>
      </c>
      <c r="Q57" s="1">
        <f t="shared" ref="Q57:Q58" si="38">SUM(G57:P57)</f>
        <v>69201417.299999967</v>
      </c>
    </row>
    <row r="58" spans="1:17" s="20" customFormat="1" ht="13.15" customHeight="1" x14ac:dyDescent="0.25">
      <c r="A58" s="4" t="s">
        <v>11</v>
      </c>
      <c r="B58" s="4" t="s">
        <v>464</v>
      </c>
      <c r="C58" s="13" t="s">
        <v>200</v>
      </c>
      <c r="D58" s="19" t="s">
        <v>675</v>
      </c>
      <c r="E58" s="13"/>
      <c r="F58" s="19"/>
      <c r="G58" s="1">
        <v>206999.96</v>
      </c>
      <c r="H58" s="1">
        <v>0</v>
      </c>
      <c r="I58" s="1">
        <v>154912.94999999998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f t="shared" si="38"/>
        <v>361912.91</v>
      </c>
    </row>
    <row r="59" spans="1:17" s="20" customFormat="1" ht="13.15" customHeight="1" x14ac:dyDescent="0.25">
      <c r="A59" s="4" t="s">
        <v>11</v>
      </c>
      <c r="B59" s="4" t="s">
        <v>464</v>
      </c>
      <c r="C59" s="13" t="s">
        <v>200</v>
      </c>
      <c r="D59" s="19" t="s">
        <v>454</v>
      </c>
      <c r="E59" s="13"/>
      <c r="F59" s="19"/>
      <c r="G59" s="1">
        <v>8855282.7500000056</v>
      </c>
      <c r="H59" s="1">
        <v>3936170.620000001</v>
      </c>
      <c r="I59" s="1">
        <v>14888641.620000003</v>
      </c>
      <c r="J59" s="1">
        <v>0</v>
      </c>
      <c r="K59" s="1">
        <v>0</v>
      </c>
      <c r="L59" s="1">
        <v>34794422.279999942</v>
      </c>
      <c r="M59" s="1">
        <v>6019642.1100000003</v>
      </c>
      <c r="N59" s="1">
        <v>332314.43</v>
      </c>
      <c r="O59" s="1">
        <v>301729.08999999997</v>
      </c>
      <c r="P59" s="1">
        <v>435127.31</v>
      </c>
      <c r="Q59" s="1">
        <f t="shared" ref="G59:Q59" si="39">Q57+Q58</f>
        <v>69563330.209999964</v>
      </c>
    </row>
    <row r="60" spans="1:17" ht="13.15" customHeight="1" x14ac:dyDescent="0.2">
      <c r="A60" s="4" t="s">
        <v>11</v>
      </c>
      <c r="B60" s="4" t="s">
        <v>464</v>
      </c>
      <c r="C60" s="9" t="s">
        <v>200</v>
      </c>
      <c r="D60" s="9" t="s">
        <v>690</v>
      </c>
      <c r="E60" s="14"/>
      <c r="F60" s="14">
        <v>8419.7999999999993</v>
      </c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>
        <f t="shared" ref="Q60" si="40">Q59/F60</f>
        <v>8261.8744162569146</v>
      </c>
    </row>
    <row r="61" spans="1:17" ht="13.15" customHeight="1" x14ac:dyDescent="0.2">
      <c r="A61" s="4" t="str">
        <f>A60</f>
        <v>0070</v>
      </c>
      <c r="B61" s="4" t="str">
        <f t="shared" ref="B61" si="41">B60</f>
        <v xml:space="preserve">ADAMSWESTMINSTER </v>
      </c>
      <c r="C61" s="9" t="str">
        <f t="shared" ref="C61" si="42">C60</f>
        <v xml:space="preserve">$ </v>
      </c>
      <c r="D61" s="9" t="s">
        <v>691</v>
      </c>
      <c r="E61" s="14"/>
      <c r="F61" s="14">
        <v>8004</v>
      </c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>
        <f t="shared" ref="Q61" si="43">Q59/F61</f>
        <v>8691.0707408795552</v>
      </c>
    </row>
    <row r="62" spans="1:17" s="25" customFormat="1" ht="13.15" customHeight="1" x14ac:dyDescent="0.2">
      <c r="A62" s="4" t="s">
        <v>11</v>
      </c>
      <c r="B62" s="4" t="s">
        <v>464</v>
      </c>
      <c r="C62" s="14" t="s">
        <v>199</v>
      </c>
      <c r="D62" s="2" t="s">
        <v>676</v>
      </c>
      <c r="E62" s="14"/>
      <c r="F62" s="14"/>
      <c r="G62" s="24">
        <v>12.729814290470856</v>
      </c>
      <c r="H62" s="24">
        <v>5.6583987686003034</v>
      </c>
      <c r="I62" s="24">
        <v>21.403002954363608</v>
      </c>
      <c r="J62" s="24">
        <v>0</v>
      </c>
      <c r="K62" s="24">
        <v>0</v>
      </c>
      <c r="L62" s="24">
        <v>50.018338936565357</v>
      </c>
      <c r="M62" s="24">
        <v>8.6534702864680515</v>
      </c>
      <c r="N62" s="24">
        <v>0.47771495268670833</v>
      </c>
      <c r="O62" s="24">
        <v>0.43374733367297208</v>
      </c>
      <c r="P62" s="24">
        <v>0.62551247717213088</v>
      </c>
      <c r="Q62" s="24">
        <f t="shared" ref="G62:Q62" si="44">(Q59/$Q59)*100</f>
        <v>100</v>
      </c>
    </row>
    <row r="63" spans="1:17" ht="13.15" customHeight="1" x14ac:dyDescent="0.2">
      <c r="A63" s="4" t="s">
        <v>11</v>
      </c>
      <c r="B63" s="4" t="s">
        <v>464</v>
      </c>
      <c r="C63" s="9"/>
      <c r="D63" s="9"/>
      <c r="E63" s="14"/>
      <c r="F63" s="14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spans="1:17" ht="13.15" customHeight="1" x14ac:dyDescent="0.2">
      <c r="A64" s="4" t="s">
        <v>15</v>
      </c>
      <c r="B64" s="4" t="s">
        <v>465</v>
      </c>
      <c r="C64" s="15"/>
      <c r="D64" s="16" t="s">
        <v>444</v>
      </c>
      <c r="E64" s="17" t="s">
        <v>445</v>
      </c>
      <c r="F64" s="1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1:17" s="20" customFormat="1" ht="13.15" customHeight="1" x14ac:dyDescent="0.25">
      <c r="A65" s="4" t="s">
        <v>15</v>
      </c>
      <c r="B65" s="4" t="s">
        <v>465</v>
      </c>
      <c r="C65" s="13" t="s">
        <v>200</v>
      </c>
      <c r="D65" s="19" t="s">
        <v>674</v>
      </c>
      <c r="E65" s="13"/>
      <c r="F65" s="19"/>
      <c r="G65" s="1">
        <v>5646320.620000001</v>
      </c>
      <c r="H65" s="1">
        <v>2976455.06</v>
      </c>
      <c r="I65" s="1">
        <v>3888817.2800000017</v>
      </c>
      <c r="J65" s="1">
        <v>0</v>
      </c>
      <c r="K65" s="1">
        <v>217462.5</v>
      </c>
      <c r="L65" s="1">
        <v>0</v>
      </c>
      <c r="M65" s="1">
        <v>2522352.5200000009</v>
      </c>
      <c r="N65" s="1">
        <v>0</v>
      </c>
      <c r="O65" s="1">
        <v>0</v>
      </c>
      <c r="P65" s="1">
        <v>0</v>
      </c>
      <c r="Q65" s="1">
        <f t="shared" ref="Q65:Q66" si="45">SUM(G65:P65)</f>
        <v>15251407.980000004</v>
      </c>
    </row>
    <row r="66" spans="1:17" s="20" customFormat="1" ht="13.15" customHeight="1" x14ac:dyDescent="0.25">
      <c r="A66" s="4" t="s">
        <v>15</v>
      </c>
      <c r="B66" s="4" t="s">
        <v>465</v>
      </c>
      <c r="C66" s="13" t="s">
        <v>200</v>
      </c>
      <c r="D66" s="19" t="s">
        <v>675</v>
      </c>
      <c r="E66" s="13"/>
      <c r="F66" s="19"/>
      <c r="G66" s="1">
        <v>0</v>
      </c>
      <c r="H66" s="1">
        <v>26358.3</v>
      </c>
      <c r="I66" s="1">
        <v>14882.659999999998</v>
      </c>
      <c r="J66" s="1">
        <v>0</v>
      </c>
      <c r="K66" s="1">
        <v>0</v>
      </c>
      <c r="L66" s="1">
        <v>0</v>
      </c>
      <c r="M66" s="1">
        <v>168495.87</v>
      </c>
      <c r="N66" s="1">
        <v>0</v>
      </c>
      <c r="O66" s="1">
        <v>0</v>
      </c>
      <c r="P66" s="1">
        <v>0</v>
      </c>
      <c r="Q66" s="1">
        <f t="shared" si="45"/>
        <v>209736.83</v>
      </c>
    </row>
    <row r="67" spans="1:17" s="20" customFormat="1" ht="13.15" customHeight="1" x14ac:dyDescent="0.25">
      <c r="A67" s="4" t="s">
        <v>15</v>
      </c>
      <c r="B67" s="4" t="s">
        <v>465</v>
      </c>
      <c r="C67" s="13" t="s">
        <v>200</v>
      </c>
      <c r="D67" s="19" t="s">
        <v>454</v>
      </c>
      <c r="E67" s="13"/>
      <c r="F67" s="19"/>
      <c r="G67" s="1">
        <v>5646320.620000001</v>
      </c>
      <c r="H67" s="1">
        <v>3002813.36</v>
      </c>
      <c r="I67" s="1">
        <v>3903699.9400000018</v>
      </c>
      <c r="J67" s="1">
        <v>0</v>
      </c>
      <c r="K67" s="1">
        <v>217462.5</v>
      </c>
      <c r="L67" s="1">
        <v>0</v>
      </c>
      <c r="M67" s="1">
        <v>2690848.3900000011</v>
      </c>
      <c r="N67" s="1">
        <v>0</v>
      </c>
      <c r="O67" s="1">
        <v>0</v>
      </c>
      <c r="P67" s="1">
        <v>0</v>
      </c>
      <c r="Q67" s="1">
        <f t="shared" ref="G67:Q67" si="46">Q65+Q66</f>
        <v>15461144.810000004</v>
      </c>
    </row>
    <row r="68" spans="1:17" ht="13.15" customHeight="1" x14ac:dyDescent="0.2">
      <c r="A68" s="4" t="s">
        <v>15</v>
      </c>
      <c r="B68" s="4" t="s">
        <v>465</v>
      </c>
      <c r="C68" s="9" t="s">
        <v>200</v>
      </c>
      <c r="D68" s="9" t="s">
        <v>690</v>
      </c>
      <c r="E68" s="14"/>
      <c r="F68" s="14">
        <v>2311.1999999999998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>
        <f t="shared" ref="Q68" si="47">Q67/F68</f>
        <v>6689.6611327448963</v>
      </c>
    </row>
    <row r="69" spans="1:17" ht="13.15" customHeight="1" x14ac:dyDescent="0.2">
      <c r="A69" s="4" t="str">
        <f>A68</f>
        <v>0100</v>
      </c>
      <c r="B69" s="4" t="str">
        <f t="shared" ref="B69" si="48">B68</f>
        <v>ALAMOALAMOSA RE-1</v>
      </c>
      <c r="C69" s="9" t="str">
        <f t="shared" ref="C69" si="49">C68</f>
        <v xml:space="preserve">$ </v>
      </c>
      <c r="D69" s="9" t="s">
        <v>691</v>
      </c>
      <c r="E69" s="14"/>
      <c r="F69" s="14">
        <v>2116</v>
      </c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>
        <f t="shared" ref="Q69" si="50">Q67/F69</f>
        <v>7306.7792107750493</v>
      </c>
    </row>
    <row r="70" spans="1:17" s="25" customFormat="1" ht="13.15" customHeight="1" x14ac:dyDescent="0.2">
      <c r="A70" s="4" t="s">
        <v>15</v>
      </c>
      <c r="B70" s="4" t="s">
        <v>465</v>
      </c>
      <c r="C70" s="14" t="s">
        <v>199</v>
      </c>
      <c r="D70" s="2" t="s">
        <v>676</v>
      </c>
      <c r="E70" s="14"/>
      <c r="F70" s="14"/>
      <c r="G70" s="24">
        <v>36.519421358423969</v>
      </c>
      <c r="H70" s="24">
        <v>19.421675412145621</v>
      </c>
      <c r="I70" s="24">
        <v>25.248453384093235</v>
      </c>
      <c r="J70" s="24">
        <v>0</v>
      </c>
      <c r="K70" s="24">
        <v>1.4065096904037078</v>
      </c>
      <c r="L70" s="24">
        <v>0</v>
      </c>
      <c r="M70" s="24">
        <v>17.403940154933458</v>
      </c>
      <c r="N70" s="24">
        <v>0</v>
      </c>
      <c r="O70" s="24">
        <v>0</v>
      </c>
      <c r="P70" s="24">
        <v>0</v>
      </c>
      <c r="Q70" s="24">
        <f t="shared" ref="G70:Q70" si="51">(Q67/$Q67)*100</f>
        <v>100</v>
      </c>
    </row>
    <row r="71" spans="1:17" ht="13.15" customHeight="1" x14ac:dyDescent="0.2">
      <c r="A71" s="4" t="s">
        <v>15</v>
      </c>
      <c r="B71" s="4" t="s">
        <v>465</v>
      </c>
      <c r="C71" s="9"/>
      <c r="D71" s="9"/>
      <c r="E71" s="14"/>
      <c r="F71" s="14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</row>
    <row r="72" spans="1:17" ht="13.15" customHeight="1" x14ac:dyDescent="0.2">
      <c r="A72" s="4" t="s">
        <v>150</v>
      </c>
      <c r="B72" s="4" t="s">
        <v>466</v>
      </c>
      <c r="C72" s="15"/>
      <c r="D72" s="16" t="s">
        <v>444</v>
      </c>
      <c r="E72" s="17" t="s">
        <v>443</v>
      </c>
      <c r="F72" s="1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</row>
    <row r="73" spans="1:17" s="20" customFormat="1" ht="13.15" customHeight="1" x14ac:dyDescent="0.25">
      <c r="A73" s="4" t="s">
        <v>150</v>
      </c>
      <c r="B73" s="4" t="s">
        <v>466</v>
      </c>
      <c r="C73" s="13" t="s">
        <v>200</v>
      </c>
      <c r="D73" s="19" t="s">
        <v>674</v>
      </c>
      <c r="E73" s="13"/>
      <c r="F73" s="19"/>
      <c r="G73" s="1">
        <v>529702.81999999995</v>
      </c>
      <c r="H73" s="1">
        <v>443084.96</v>
      </c>
      <c r="I73" s="1">
        <v>857050.98000000021</v>
      </c>
      <c r="J73" s="1">
        <v>0</v>
      </c>
      <c r="K73" s="1">
        <v>0</v>
      </c>
      <c r="L73" s="1">
        <v>0</v>
      </c>
      <c r="M73" s="1">
        <v>75438.31</v>
      </c>
      <c r="N73" s="1">
        <v>0</v>
      </c>
      <c r="O73" s="1">
        <v>22223.25</v>
      </c>
      <c r="P73" s="1">
        <v>0</v>
      </c>
      <c r="Q73" s="1">
        <f t="shared" ref="Q73:Q74" si="52">SUM(G73:P73)</f>
        <v>1927500.3200000003</v>
      </c>
    </row>
    <row r="74" spans="1:17" s="20" customFormat="1" ht="13.15" customHeight="1" x14ac:dyDescent="0.25">
      <c r="A74" s="4" t="s">
        <v>150</v>
      </c>
      <c r="B74" s="4" t="s">
        <v>466</v>
      </c>
      <c r="C74" s="13" t="s">
        <v>200</v>
      </c>
      <c r="D74" s="19" t="s">
        <v>675</v>
      </c>
      <c r="E74" s="13"/>
      <c r="F74" s="19"/>
      <c r="G74" s="1">
        <v>0</v>
      </c>
      <c r="H74" s="1">
        <v>0</v>
      </c>
      <c r="I74" s="1">
        <v>13081.74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f t="shared" si="52"/>
        <v>13081.74</v>
      </c>
    </row>
    <row r="75" spans="1:17" s="20" customFormat="1" ht="13.15" customHeight="1" x14ac:dyDescent="0.25">
      <c r="A75" s="4" t="s">
        <v>150</v>
      </c>
      <c r="B75" s="4" t="s">
        <v>466</v>
      </c>
      <c r="C75" s="13" t="s">
        <v>200</v>
      </c>
      <c r="D75" s="19" t="s">
        <v>454</v>
      </c>
      <c r="E75" s="13"/>
      <c r="F75" s="19"/>
      <c r="G75" s="1">
        <v>529702.81999999995</v>
      </c>
      <c r="H75" s="1">
        <v>443084.96</v>
      </c>
      <c r="I75" s="1">
        <v>870132.7200000002</v>
      </c>
      <c r="J75" s="1">
        <v>0</v>
      </c>
      <c r="K75" s="1">
        <v>0</v>
      </c>
      <c r="L75" s="1">
        <v>0</v>
      </c>
      <c r="M75" s="1">
        <v>75438.31</v>
      </c>
      <c r="N75" s="1">
        <v>0</v>
      </c>
      <c r="O75" s="1">
        <v>22223.25</v>
      </c>
      <c r="P75" s="1">
        <v>0</v>
      </c>
      <c r="Q75" s="1">
        <f t="shared" ref="G75:Q75" si="53">Q73+Q74</f>
        <v>1940582.0600000003</v>
      </c>
    </row>
    <row r="76" spans="1:17" ht="13.15" customHeight="1" x14ac:dyDescent="0.2">
      <c r="A76" s="4" t="s">
        <v>150</v>
      </c>
      <c r="B76" s="4" t="s">
        <v>466</v>
      </c>
      <c r="C76" s="9" t="s">
        <v>200</v>
      </c>
      <c r="D76" s="9" t="s">
        <v>690</v>
      </c>
      <c r="E76" s="14"/>
      <c r="F76" s="14">
        <v>257.7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>
        <f t="shared" ref="Q76" si="54">Q75/F76</f>
        <v>7530.3921614280189</v>
      </c>
    </row>
    <row r="77" spans="1:17" ht="13.15" customHeight="1" x14ac:dyDescent="0.2">
      <c r="A77" s="4" t="str">
        <f>A76</f>
        <v>0110</v>
      </c>
      <c r="B77" s="4" t="str">
        <f t="shared" ref="B77" si="55">B76</f>
        <v>ALAMOSANGRE DE CR</v>
      </c>
      <c r="C77" s="9" t="str">
        <f t="shared" ref="C77" si="56">C76</f>
        <v xml:space="preserve">$ </v>
      </c>
      <c r="D77" s="9" t="s">
        <v>691</v>
      </c>
      <c r="E77" s="14"/>
      <c r="F77" s="14">
        <v>262</v>
      </c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>
        <f t="shared" ref="Q77" si="57">Q75/F77</f>
        <v>7406.8017557251924</v>
      </c>
    </row>
    <row r="78" spans="1:17" s="25" customFormat="1" ht="13.15" customHeight="1" x14ac:dyDescent="0.2">
      <c r="A78" s="4" t="s">
        <v>150</v>
      </c>
      <c r="B78" s="4" t="s">
        <v>466</v>
      </c>
      <c r="C78" s="14" t="s">
        <v>199</v>
      </c>
      <c r="D78" s="2" t="s">
        <v>676</v>
      </c>
      <c r="E78" s="14"/>
      <c r="F78" s="14"/>
      <c r="G78" s="24">
        <v>27.29607940413506</v>
      </c>
      <c r="H78" s="24">
        <v>22.832580447538504</v>
      </c>
      <c r="I78" s="24">
        <v>44.838749050375128</v>
      </c>
      <c r="J78" s="24">
        <v>0</v>
      </c>
      <c r="K78" s="24">
        <v>0</v>
      </c>
      <c r="L78" s="24">
        <v>0</v>
      </c>
      <c r="M78" s="24">
        <v>3.8874063382818234</v>
      </c>
      <c r="N78" s="24">
        <v>0</v>
      </c>
      <c r="O78" s="24">
        <v>1.1451847596694775</v>
      </c>
      <c r="P78" s="24">
        <v>0</v>
      </c>
      <c r="Q78" s="24">
        <f t="shared" ref="G78:Q78" si="58">(Q75/$Q75)*100</f>
        <v>100</v>
      </c>
    </row>
    <row r="79" spans="1:17" ht="13.15" customHeight="1" x14ac:dyDescent="0.2">
      <c r="A79" s="4" t="s">
        <v>150</v>
      </c>
      <c r="B79" s="4" t="s">
        <v>466</v>
      </c>
      <c r="C79" s="9"/>
      <c r="D79" s="9"/>
      <c r="E79" s="14"/>
      <c r="F79" s="14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</row>
    <row r="80" spans="1:17" ht="13.15" customHeight="1" x14ac:dyDescent="0.2">
      <c r="A80" s="4" t="s">
        <v>52</v>
      </c>
      <c r="B80" s="4" t="s">
        <v>467</v>
      </c>
      <c r="C80" s="15"/>
      <c r="D80" s="16" t="s">
        <v>436</v>
      </c>
      <c r="E80" s="17" t="s">
        <v>442</v>
      </c>
      <c r="F80" s="1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1:17" s="20" customFormat="1" ht="13.15" customHeight="1" x14ac:dyDescent="0.25">
      <c r="A81" s="4" t="s">
        <v>52</v>
      </c>
      <c r="B81" s="4" t="s">
        <v>467</v>
      </c>
      <c r="C81" s="13" t="s">
        <v>200</v>
      </c>
      <c r="D81" s="19" t="s">
        <v>674</v>
      </c>
      <c r="E81" s="13"/>
      <c r="F81" s="19"/>
      <c r="G81" s="1">
        <v>12095809.100000009</v>
      </c>
      <c r="H81" s="1">
        <v>3146147.2700000005</v>
      </c>
      <c r="I81" s="1">
        <v>7136104.0200000023</v>
      </c>
      <c r="J81" s="1">
        <v>0</v>
      </c>
      <c r="K81" s="1">
        <v>0</v>
      </c>
      <c r="L81" s="1">
        <v>0</v>
      </c>
      <c r="M81" s="1">
        <v>1718150.12</v>
      </c>
      <c r="N81" s="1">
        <v>0</v>
      </c>
      <c r="O81" s="1">
        <v>0</v>
      </c>
      <c r="P81" s="1">
        <v>0</v>
      </c>
      <c r="Q81" s="1">
        <f t="shared" ref="Q81:Q82" si="59">SUM(G81:P81)</f>
        <v>24096210.510000013</v>
      </c>
    </row>
    <row r="82" spans="1:17" s="20" customFormat="1" ht="13.15" customHeight="1" x14ac:dyDescent="0.25">
      <c r="A82" s="4" t="s">
        <v>52</v>
      </c>
      <c r="B82" s="4" t="s">
        <v>467</v>
      </c>
      <c r="C82" s="13" t="s">
        <v>200</v>
      </c>
      <c r="D82" s="19" t="s">
        <v>675</v>
      </c>
      <c r="E82" s="13"/>
      <c r="F82" s="19"/>
      <c r="G82" s="1">
        <v>0</v>
      </c>
      <c r="H82" s="1">
        <v>0</v>
      </c>
      <c r="I82" s="1">
        <v>11351.43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f t="shared" si="59"/>
        <v>11351.43</v>
      </c>
    </row>
    <row r="83" spans="1:17" s="20" customFormat="1" ht="13.15" customHeight="1" x14ac:dyDescent="0.25">
      <c r="A83" s="4" t="s">
        <v>52</v>
      </c>
      <c r="B83" s="4" t="s">
        <v>467</v>
      </c>
      <c r="C83" s="13" t="s">
        <v>200</v>
      </c>
      <c r="D83" s="19" t="s">
        <v>454</v>
      </c>
      <c r="E83" s="13"/>
      <c r="F83" s="19"/>
      <c r="G83" s="1">
        <v>12095809.100000009</v>
      </c>
      <c r="H83" s="1">
        <v>3146147.2700000005</v>
      </c>
      <c r="I83" s="1">
        <v>7147455.450000002</v>
      </c>
      <c r="J83" s="1">
        <v>0</v>
      </c>
      <c r="K83" s="1">
        <v>0</v>
      </c>
      <c r="L83" s="1">
        <v>0</v>
      </c>
      <c r="M83" s="1">
        <v>1718150.12</v>
      </c>
      <c r="N83" s="1">
        <v>0</v>
      </c>
      <c r="O83" s="1">
        <v>0</v>
      </c>
      <c r="P83" s="1">
        <v>0</v>
      </c>
      <c r="Q83" s="1">
        <f t="shared" ref="G83:Q83" si="60">Q81+Q82</f>
        <v>24107561.940000013</v>
      </c>
    </row>
    <row r="84" spans="1:17" ht="13.15" customHeight="1" x14ac:dyDescent="0.2">
      <c r="A84" s="4" t="s">
        <v>52</v>
      </c>
      <c r="B84" s="4" t="s">
        <v>467</v>
      </c>
      <c r="C84" s="9" t="s">
        <v>200</v>
      </c>
      <c r="D84" s="9" t="s">
        <v>690</v>
      </c>
      <c r="E84" s="14"/>
      <c r="F84" s="14">
        <v>2387.9</v>
      </c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>
        <f t="shared" ref="Q84" si="61">Q83/F84</f>
        <v>10095.716713430216</v>
      </c>
    </row>
    <row r="85" spans="1:17" ht="13.15" customHeight="1" x14ac:dyDescent="0.2">
      <c r="A85" s="4" t="str">
        <f>A84</f>
        <v>0120</v>
      </c>
      <c r="B85" s="4" t="str">
        <f t="shared" ref="B85" si="62">B84</f>
        <v>ARAPAENGLEWOOD 1</v>
      </c>
      <c r="C85" s="9" t="str">
        <f t="shared" ref="C85" si="63">C84</f>
        <v xml:space="preserve">$ </v>
      </c>
      <c r="D85" s="9" t="s">
        <v>691</v>
      </c>
      <c r="E85" s="14"/>
      <c r="F85" s="14">
        <v>2441</v>
      </c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>
        <f t="shared" ref="Q85" si="64">Q83/F85</f>
        <v>9876.1007537894366</v>
      </c>
    </row>
    <row r="86" spans="1:17" s="25" customFormat="1" ht="13.15" customHeight="1" x14ac:dyDescent="0.2">
      <c r="A86" s="4" t="s">
        <v>52</v>
      </c>
      <c r="B86" s="4" t="s">
        <v>467</v>
      </c>
      <c r="C86" s="14" t="s">
        <v>199</v>
      </c>
      <c r="D86" s="2" t="s">
        <v>676</v>
      </c>
      <c r="E86" s="14"/>
      <c r="F86" s="14"/>
      <c r="G86" s="24">
        <v>50.174335878943729</v>
      </c>
      <c r="H86" s="24">
        <v>13.050458100368148</v>
      </c>
      <c r="I86" s="24">
        <v>29.648188679506088</v>
      </c>
      <c r="J86" s="24">
        <v>0</v>
      </c>
      <c r="K86" s="24">
        <v>0</v>
      </c>
      <c r="L86" s="24">
        <v>0</v>
      </c>
      <c r="M86" s="24">
        <v>7.1270173411820306</v>
      </c>
      <c r="N86" s="24">
        <v>0</v>
      </c>
      <c r="O86" s="24">
        <v>0</v>
      </c>
      <c r="P86" s="24">
        <v>0</v>
      </c>
      <c r="Q86" s="24">
        <f t="shared" ref="G86:Q86" si="65">(Q83/$Q83)*100</f>
        <v>100</v>
      </c>
    </row>
    <row r="87" spans="1:17" ht="13.15" customHeight="1" x14ac:dyDescent="0.2">
      <c r="A87" s="4" t="s">
        <v>52</v>
      </c>
      <c r="B87" s="4" t="s">
        <v>467</v>
      </c>
      <c r="C87" s="9"/>
      <c r="D87" s="9"/>
      <c r="E87" s="14"/>
      <c r="F87" s="14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</row>
    <row r="88" spans="1:17" ht="13.15" customHeight="1" x14ac:dyDescent="0.2">
      <c r="A88" s="4" t="s">
        <v>195</v>
      </c>
      <c r="B88" s="4" t="s">
        <v>468</v>
      </c>
      <c r="C88" s="15"/>
      <c r="D88" s="16" t="s">
        <v>436</v>
      </c>
      <c r="E88" s="17" t="s">
        <v>441</v>
      </c>
      <c r="F88" s="1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1:17" s="20" customFormat="1" ht="13.15" customHeight="1" x14ac:dyDescent="0.25">
      <c r="A89" s="4" t="s">
        <v>195</v>
      </c>
      <c r="B89" s="4" t="s">
        <v>468</v>
      </c>
      <c r="C89" s="13" t="s">
        <v>200</v>
      </c>
      <c r="D89" s="19" t="s">
        <v>674</v>
      </c>
      <c r="E89" s="13"/>
      <c r="F89" s="19"/>
      <c r="G89" s="1">
        <v>3414767.8900000011</v>
      </c>
      <c r="H89" s="1">
        <v>0</v>
      </c>
      <c r="I89" s="1">
        <v>3362669.9699999997</v>
      </c>
      <c r="J89" s="1">
        <v>0</v>
      </c>
      <c r="K89" s="1">
        <v>0</v>
      </c>
      <c r="L89" s="1">
        <v>3475839.5799999996</v>
      </c>
      <c r="M89" s="1">
        <v>1886857.3600000003</v>
      </c>
      <c r="N89" s="1">
        <v>0</v>
      </c>
      <c r="O89" s="1">
        <v>0</v>
      </c>
      <c r="P89" s="1">
        <v>0</v>
      </c>
      <c r="Q89" s="1">
        <f t="shared" ref="Q89:Q90" si="66">SUM(G89:P89)</f>
        <v>12140134.800000001</v>
      </c>
    </row>
    <row r="90" spans="1:17" s="20" customFormat="1" ht="13.15" customHeight="1" x14ac:dyDescent="0.25">
      <c r="A90" s="4" t="s">
        <v>195</v>
      </c>
      <c r="B90" s="4" t="s">
        <v>468</v>
      </c>
      <c r="C90" s="13" t="s">
        <v>200</v>
      </c>
      <c r="D90" s="19" t="s">
        <v>675</v>
      </c>
      <c r="E90" s="13"/>
      <c r="F90" s="19"/>
      <c r="G90" s="1">
        <v>32168.42</v>
      </c>
      <c r="H90" s="1">
        <v>0</v>
      </c>
      <c r="I90" s="1">
        <v>102.97</v>
      </c>
      <c r="J90" s="1">
        <v>0</v>
      </c>
      <c r="K90" s="1">
        <v>0</v>
      </c>
      <c r="L90" s="1">
        <v>3414.92</v>
      </c>
      <c r="M90" s="1">
        <v>87302.68</v>
      </c>
      <c r="N90" s="1">
        <v>0</v>
      </c>
      <c r="O90" s="1">
        <v>0</v>
      </c>
      <c r="P90" s="1">
        <v>0</v>
      </c>
      <c r="Q90" s="1">
        <f t="shared" si="66"/>
        <v>122988.98999999999</v>
      </c>
    </row>
    <row r="91" spans="1:17" s="20" customFormat="1" ht="13.15" customHeight="1" x14ac:dyDescent="0.25">
      <c r="A91" s="4" t="s">
        <v>195</v>
      </c>
      <c r="B91" s="4" t="s">
        <v>468</v>
      </c>
      <c r="C91" s="13" t="s">
        <v>200</v>
      </c>
      <c r="D91" s="19" t="s">
        <v>454</v>
      </c>
      <c r="E91" s="13"/>
      <c r="F91" s="19"/>
      <c r="G91" s="1">
        <v>3446936.310000001</v>
      </c>
      <c r="H91" s="1">
        <v>0</v>
      </c>
      <c r="I91" s="1">
        <v>3362772.94</v>
      </c>
      <c r="J91" s="1">
        <v>0</v>
      </c>
      <c r="K91" s="1">
        <v>0</v>
      </c>
      <c r="L91" s="1">
        <v>3479254.4999999995</v>
      </c>
      <c r="M91" s="1">
        <v>1974160.0400000003</v>
      </c>
      <c r="N91" s="1">
        <v>0</v>
      </c>
      <c r="O91" s="1">
        <v>0</v>
      </c>
      <c r="P91" s="1">
        <v>0</v>
      </c>
      <c r="Q91" s="1">
        <f t="shared" ref="G91:Q91" si="67">Q89+Q90</f>
        <v>12263123.790000001</v>
      </c>
    </row>
    <row r="92" spans="1:17" ht="13.15" customHeight="1" x14ac:dyDescent="0.2">
      <c r="A92" s="4" t="s">
        <v>195</v>
      </c>
      <c r="B92" s="4" t="s">
        <v>468</v>
      </c>
      <c r="C92" s="9" t="s">
        <v>200</v>
      </c>
      <c r="D92" s="9" t="s">
        <v>690</v>
      </c>
      <c r="E92" s="14"/>
      <c r="F92" s="14">
        <v>1182.2</v>
      </c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>
        <f t="shared" ref="Q92" si="68">Q91/F92</f>
        <v>10373.138039248859</v>
      </c>
    </row>
    <row r="93" spans="1:17" ht="13.15" customHeight="1" x14ac:dyDescent="0.2">
      <c r="A93" s="4" t="str">
        <f>A92</f>
        <v>0123</v>
      </c>
      <c r="B93" s="4" t="str">
        <f t="shared" ref="B93" si="69">B92</f>
        <v>ARAPASHERIDAN 2</v>
      </c>
      <c r="C93" s="9" t="str">
        <f t="shared" ref="C93" si="70">C92</f>
        <v xml:space="preserve">$ </v>
      </c>
      <c r="D93" s="9" t="s">
        <v>691</v>
      </c>
      <c r="E93" s="14"/>
      <c r="F93" s="14">
        <v>1125</v>
      </c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>
        <f t="shared" ref="Q93" si="71">Q91/F93</f>
        <v>10900.554480000001</v>
      </c>
    </row>
    <row r="94" spans="1:17" s="25" customFormat="1" ht="13.15" customHeight="1" x14ac:dyDescent="0.2">
      <c r="A94" s="4" t="s">
        <v>195</v>
      </c>
      <c r="B94" s="4" t="s">
        <v>468</v>
      </c>
      <c r="C94" s="14" t="s">
        <v>199</v>
      </c>
      <c r="D94" s="2" t="s">
        <v>676</v>
      </c>
      <c r="E94" s="14"/>
      <c r="F94" s="14"/>
      <c r="G94" s="24">
        <v>28.108142501267213</v>
      </c>
      <c r="H94" s="24">
        <v>0</v>
      </c>
      <c r="I94" s="24">
        <v>27.421829850092376</v>
      </c>
      <c r="J94" s="24">
        <v>0</v>
      </c>
      <c r="K94" s="24">
        <v>0</v>
      </c>
      <c r="L94" s="24">
        <v>28.371682122602131</v>
      </c>
      <c r="M94" s="24">
        <v>16.098345526038273</v>
      </c>
      <c r="N94" s="24">
        <v>0</v>
      </c>
      <c r="O94" s="24">
        <v>0</v>
      </c>
      <c r="P94" s="24">
        <v>0</v>
      </c>
      <c r="Q94" s="24">
        <f t="shared" ref="G94:Q94" si="72">(Q91/$Q91)*100</f>
        <v>100</v>
      </c>
    </row>
    <row r="95" spans="1:17" ht="13.15" customHeight="1" x14ac:dyDescent="0.2">
      <c r="A95" s="4" t="s">
        <v>195</v>
      </c>
      <c r="B95" s="4" t="s">
        <v>468</v>
      </c>
      <c r="C95" s="9"/>
      <c r="D95" s="9"/>
      <c r="E95" s="14"/>
      <c r="F95" s="14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</row>
    <row r="96" spans="1:17" ht="13.15" customHeight="1" x14ac:dyDescent="0.2">
      <c r="A96" s="4" t="s">
        <v>154</v>
      </c>
      <c r="B96" s="4" t="s">
        <v>469</v>
      </c>
      <c r="C96" s="15"/>
      <c r="D96" s="16" t="s">
        <v>436</v>
      </c>
      <c r="E96" s="17" t="s">
        <v>440</v>
      </c>
      <c r="F96" s="1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</row>
    <row r="97" spans="1:17" s="20" customFormat="1" ht="13.15" customHeight="1" x14ac:dyDescent="0.25">
      <c r="A97" s="4" t="s">
        <v>154</v>
      </c>
      <c r="B97" s="4" t="s">
        <v>469</v>
      </c>
      <c r="C97" s="13" t="s">
        <v>200</v>
      </c>
      <c r="D97" s="19" t="s">
        <v>674</v>
      </c>
      <c r="E97" s="13"/>
      <c r="F97" s="19"/>
      <c r="G97" s="1">
        <v>213485911.50999954</v>
      </c>
      <c r="H97" s="1">
        <v>83291282.150000036</v>
      </c>
      <c r="I97" s="1">
        <v>134421547.6100001</v>
      </c>
      <c r="J97" s="1">
        <v>0</v>
      </c>
      <c r="K97" s="1">
        <v>5956838.8999999994</v>
      </c>
      <c r="L97" s="1">
        <v>19158786.71000002</v>
      </c>
      <c r="M97" s="1">
        <v>55021829.150000036</v>
      </c>
      <c r="N97" s="1">
        <v>17011.420000000002</v>
      </c>
      <c r="O97" s="1">
        <v>455803.71</v>
      </c>
      <c r="P97" s="1">
        <v>319087.04999999993</v>
      </c>
      <c r="Q97" s="1">
        <f t="shared" ref="Q97:Q98" si="73">SUM(G97:P97)</f>
        <v>512128098.2099998</v>
      </c>
    </row>
    <row r="98" spans="1:17" s="20" customFormat="1" ht="13.15" customHeight="1" x14ac:dyDescent="0.25">
      <c r="A98" s="4" t="s">
        <v>154</v>
      </c>
      <c r="B98" s="4" t="s">
        <v>469</v>
      </c>
      <c r="C98" s="13" t="s">
        <v>200</v>
      </c>
      <c r="D98" s="19" t="s">
        <v>675</v>
      </c>
      <c r="E98" s="13"/>
      <c r="F98" s="19"/>
      <c r="G98" s="1">
        <v>154919.68999999997</v>
      </c>
      <c r="H98" s="1">
        <v>198932.13</v>
      </c>
      <c r="I98" s="1">
        <v>1069380.0899999996</v>
      </c>
      <c r="J98" s="1">
        <v>0</v>
      </c>
      <c r="K98" s="1">
        <v>3083.2300000000037</v>
      </c>
      <c r="L98" s="1">
        <v>469989.2</v>
      </c>
      <c r="M98" s="1">
        <v>168002.74</v>
      </c>
      <c r="N98" s="1">
        <v>0</v>
      </c>
      <c r="O98" s="1">
        <v>17989.239999999998</v>
      </c>
      <c r="P98" s="1">
        <v>4025.94</v>
      </c>
      <c r="Q98" s="1">
        <f t="shared" si="73"/>
        <v>2086322.2599999995</v>
      </c>
    </row>
    <row r="99" spans="1:17" s="20" customFormat="1" ht="13.15" customHeight="1" x14ac:dyDescent="0.25">
      <c r="A99" s="4" t="s">
        <v>154</v>
      </c>
      <c r="B99" s="4" t="s">
        <v>469</v>
      </c>
      <c r="C99" s="13" t="s">
        <v>200</v>
      </c>
      <c r="D99" s="19" t="s">
        <v>454</v>
      </c>
      <c r="E99" s="13"/>
      <c r="F99" s="19"/>
      <c r="G99" s="1">
        <v>213640831.19999954</v>
      </c>
      <c r="H99" s="1">
        <v>83490214.280000031</v>
      </c>
      <c r="I99" s="1">
        <v>135490927.70000011</v>
      </c>
      <c r="J99" s="1">
        <v>0</v>
      </c>
      <c r="K99" s="1">
        <v>5959922.1299999999</v>
      </c>
      <c r="L99" s="1">
        <v>19628775.910000019</v>
      </c>
      <c r="M99" s="1">
        <v>55189831.890000038</v>
      </c>
      <c r="N99" s="1">
        <v>17011.420000000002</v>
      </c>
      <c r="O99" s="1">
        <v>473792.95</v>
      </c>
      <c r="P99" s="1">
        <v>323112.98999999993</v>
      </c>
      <c r="Q99" s="1">
        <f t="shared" ref="G99:Q99" si="74">Q97+Q98</f>
        <v>514214420.46999979</v>
      </c>
    </row>
    <row r="100" spans="1:17" ht="13.15" customHeight="1" x14ac:dyDescent="0.2">
      <c r="A100" s="4" t="s">
        <v>154</v>
      </c>
      <c r="B100" s="4" t="s">
        <v>469</v>
      </c>
      <c r="C100" s="9" t="s">
        <v>200</v>
      </c>
      <c r="D100" s="9" t="s">
        <v>690</v>
      </c>
      <c r="E100" s="14"/>
      <c r="F100" s="14">
        <v>53042</v>
      </c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>
        <f t="shared" ref="Q100" si="75">Q99/F100</f>
        <v>9694.4764614833493</v>
      </c>
    </row>
    <row r="101" spans="1:17" ht="13.15" customHeight="1" x14ac:dyDescent="0.2">
      <c r="A101" s="4" t="str">
        <f>A100</f>
        <v>0130</v>
      </c>
      <c r="B101" s="4" t="str">
        <f t="shared" ref="B101" si="76">B100</f>
        <v>ARAPACHERRY CREEK</v>
      </c>
      <c r="C101" s="9" t="str">
        <f t="shared" ref="C101" si="77">C100</f>
        <v xml:space="preserve">$ </v>
      </c>
      <c r="D101" s="9" t="s">
        <v>691</v>
      </c>
      <c r="E101" s="14"/>
      <c r="F101" s="14">
        <v>52948</v>
      </c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>
        <f t="shared" ref="Q101" si="78">Q99/F101</f>
        <v>9711.6873247336971</v>
      </c>
    </row>
    <row r="102" spans="1:17" s="25" customFormat="1" ht="13.15" customHeight="1" x14ac:dyDescent="0.2">
      <c r="A102" s="4" t="s">
        <v>154</v>
      </c>
      <c r="B102" s="4" t="s">
        <v>469</v>
      </c>
      <c r="C102" s="14" t="s">
        <v>199</v>
      </c>
      <c r="D102" s="2" t="s">
        <v>676</v>
      </c>
      <c r="E102" s="14"/>
      <c r="F102" s="14"/>
      <c r="G102" s="24">
        <v>41.547032268120482</v>
      </c>
      <c r="H102" s="24">
        <v>16.236459141633699</v>
      </c>
      <c r="I102" s="24">
        <v>26.349110858493496</v>
      </c>
      <c r="J102" s="24">
        <v>0</v>
      </c>
      <c r="K102" s="24">
        <v>1.1590344208068961</v>
      </c>
      <c r="L102" s="24">
        <v>3.817235598344173</v>
      </c>
      <c r="M102" s="24">
        <v>10.732844061346178</v>
      </c>
      <c r="N102" s="24">
        <v>3.308234721315537E-3</v>
      </c>
      <c r="O102" s="24">
        <v>9.2139179909996705E-2</v>
      </c>
      <c r="P102" s="24">
        <v>6.2836236623755079E-2</v>
      </c>
      <c r="Q102" s="24">
        <f t="shared" ref="G102:Q102" si="79">(Q99/$Q99)*100</f>
        <v>100</v>
      </c>
    </row>
    <row r="103" spans="1:17" ht="13.15" customHeight="1" x14ac:dyDescent="0.2">
      <c r="A103" s="4" t="s">
        <v>154</v>
      </c>
      <c r="B103" s="4" t="s">
        <v>469</v>
      </c>
      <c r="C103" s="9"/>
      <c r="D103" s="9"/>
      <c r="E103" s="14"/>
      <c r="F103" s="14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</row>
    <row r="104" spans="1:17" ht="13.15" customHeight="1" x14ac:dyDescent="0.2">
      <c r="A104" s="4" t="s">
        <v>192</v>
      </c>
      <c r="B104" s="4" t="s">
        <v>470</v>
      </c>
      <c r="C104" s="15"/>
      <c r="D104" s="16" t="s">
        <v>436</v>
      </c>
      <c r="E104" s="17" t="s">
        <v>439</v>
      </c>
      <c r="F104" s="1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</row>
    <row r="105" spans="1:17" s="20" customFormat="1" ht="13.15" customHeight="1" x14ac:dyDescent="0.25">
      <c r="A105" s="4" t="s">
        <v>192</v>
      </c>
      <c r="B105" s="4" t="s">
        <v>470</v>
      </c>
      <c r="C105" s="13" t="s">
        <v>200</v>
      </c>
      <c r="D105" s="19" t="s">
        <v>674</v>
      </c>
      <c r="E105" s="13"/>
      <c r="F105" s="19"/>
      <c r="G105" s="1">
        <v>30883215.349999987</v>
      </c>
      <c r="H105" s="1">
        <v>15524795.419999994</v>
      </c>
      <c r="I105" s="1">
        <v>28622572.739999957</v>
      </c>
      <c r="J105" s="1">
        <v>0</v>
      </c>
      <c r="K105" s="1">
        <v>0</v>
      </c>
      <c r="L105" s="1">
        <v>11820758.329999989</v>
      </c>
      <c r="M105" s="1">
        <v>36658007.999999985</v>
      </c>
      <c r="N105" s="1">
        <v>0</v>
      </c>
      <c r="O105" s="1">
        <v>53338.36</v>
      </c>
      <c r="P105" s="1">
        <v>491891.68000000017</v>
      </c>
      <c r="Q105" s="1">
        <f t="shared" ref="Q105:Q106" si="80">SUM(G105:P105)</f>
        <v>124054579.87999991</v>
      </c>
    </row>
    <row r="106" spans="1:17" s="20" customFormat="1" ht="13.15" customHeight="1" x14ac:dyDescent="0.25">
      <c r="A106" s="4" t="s">
        <v>192</v>
      </c>
      <c r="B106" s="4" t="s">
        <v>470</v>
      </c>
      <c r="C106" s="13" t="s">
        <v>200</v>
      </c>
      <c r="D106" s="19" t="s">
        <v>675</v>
      </c>
      <c r="E106" s="13"/>
      <c r="F106" s="19"/>
      <c r="G106" s="1">
        <v>41259.360000000001</v>
      </c>
      <c r="H106" s="1">
        <v>17705.7</v>
      </c>
      <c r="I106" s="1">
        <v>107247.59999999999</v>
      </c>
      <c r="J106" s="1">
        <v>0</v>
      </c>
      <c r="K106" s="1">
        <v>0</v>
      </c>
      <c r="L106" s="1">
        <v>6995</v>
      </c>
      <c r="M106" s="1">
        <v>215375.96</v>
      </c>
      <c r="N106" s="1">
        <v>0</v>
      </c>
      <c r="O106" s="1">
        <v>73989.64</v>
      </c>
      <c r="P106" s="1">
        <v>0</v>
      </c>
      <c r="Q106" s="1">
        <f t="shared" si="80"/>
        <v>462573.26</v>
      </c>
    </row>
    <row r="107" spans="1:17" s="20" customFormat="1" ht="13.15" customHeight="1" x14ac:dyDescent="0.25">
      <c r="A107" s="4" t="s">
        <v>192</v>
      </c>
      <c r="B107" s="4" t="s">
        <v>470</v>
      </c>
      <c r="C107" s="13" t="s">
        <v>200</v>
      </c>
      <c r="D107" s="19" t="s">
        <v>454</v>
      </c>
      <c r="E107" s="13"/>
      <c r="F107" s="19"/>
      <c r="G107" s="1">
        <v>30924474.709999986</v>
      </c>
      <c r="H107" s="1">
        <v>15542501.119999994</v>
      </c>
      <c r="I107" s="1">
        <v>28729820.339999959</v>
      </c>
      <c r="J107" s="1">
        <v>0</v>
      </c>
      <c r="K107" s="1">
        <v>0</v>
      </c>
      <c r="L107" s="1">
        <v>11827753.329999989</v>
      </c>
      <c r="M107" s="1">
        <v>36873383.959999986</v>
      </c>
      <c r="N107" s="1">
        <v>0</v>
      </c>
      <c r="O107" s="1">
        <v>127328</v>
      </c>
      <c r="P107" s="1">
        <v>491891.68000000017</v>
      </c>
      <c r="Q107" s="1">
        <f t="shared" ref="G107:Q107" si="81">Q105+Q106</f>
        <v>124517153.13999991</v>
      </c>
    </row>
    <row r="108" spans="1:17" ht="13.15" customHeight="1" x14ac:dyDescent="0.2">
      <c r="A108" s="4" t="s">
        <v>192</v>
      </c>
      <c r="B108" s="4" t="s">
        <v>470</v>
      </c>
      <c r="C108" s="9" t="s">
        <v>200</v>
      </c>
      <c r="D108" s="9" t="s">
        <v>690</v>
      </c>
      <c r="E108" s="14"/>
      <c r="F108" s="14">
        <v>13947.5</v>
      </c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>
        <f t="shared" ref="Q108" si="82">Q107/F108</f>
        <v>8927.5607198422585</v>
      </c>
    </row>
    <row r="109" spans="1:17" ht="13.15" customHeight="1" x14ac:dyDescent="0.2">
      <c r="A109" s="4" t="str">
        <f>A108</f>
        <v>0140</v>
      </c>
      <c r="B109" s="4" t="str">
        <f t="shared" ref="B109" si="83">B108</f>
        <v>ARAPALITTLETON 6</v>
      </c>
      <c r="C109" s="9" t="str">
        <f t="shared" ref="C109" si="84">C108</f>
        <v xml:space="preserve">$ </v>
      </c>
      <c r="D109" s="9" t="s">
        <v>691</v>
      </c>
      <c r="E109" s="14"/>
      <c r="F109" s="14">
        <v>13450</v>
      </c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>
        <f t="shared" ref="Q109" si="85">Q107/F109</f>
        <v>9257.7809026022242</v>
      </c>
    </row>
    <row r="110" spans="1:17" s="25" customFormat="1" ht="13.15" customHeight="1" x14ac:dyDescent="0.2">
      <c r="A110" s="4" t="s">
        <v>192</v>
      </c>
      <c r="B110" s="4" t="s">
        <v>470</v>
      </c>
      <c r="C110" s="14" t="s">
        <v>199</v>
      </c>
      <c r="D110" s="2" t="s">
        <v>676</v>
      </c>
      <c r="E110" s="14"/>
      <c r="F110" s="14"/>
      <c r="G110" s="24">
        <v>24.835513766709948</v>
      </c>
      <c r="H110" s="24">
        <v>12.482216889848823</v>
      </c>
      <c r="I110" s="24">
        <v>23.072982007304489</v>
      </c>
      <c r="J110" s="24">
        <v>0</v>
      </c>
      <c r="K110" s="24">
        <v>0</v>
      </c>
      <c r="L110" s="24">
        <v>9.4988947560514383</v>
      </c>
      <c r="M110" s="24">
        <v>29.613095890926509</v>
      </c>
      <c r="N110" s="24">
        <v>0</v>
      </c>
      <c r="O110" s="24">
        <v>0.10225739730560635</v>
      </c>
      <c r="P110" s="24">
        <v>0.39503929185318387</v>
      </c>
      <c r="Q110" s="24">
        <f t="shared" ref="G110:Q110" si="86">(Q107/$Q107)*100</f>
        <v>100</v>
      </c>
    </row>
    <row r="111" spans="1:17" ht="13.15" customHeight="1" x14ac:dyDescent="0.2">
      <c r="A111" s="4" t="s">
        <v>192</v>
      </c>
      <c r="B111" s="4" t="s">
        <v>470</v>
      </c>
      <c r="C111" s="9"/>
      <c r="D111" s="9"/>
      <c r="E111" s="14"/>
      <c r="F111" s="14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</row>
    <row r="112" spans="1:17" ht="13.15" customHeight="1" x14ac:dyDescent="0.2">
      <c r="A112" s="4" t="s">
        <v>103</v>
      </c>
      <c r="B112" s="4" t="s">
        <v>471</v>
      </c>
      <c r="C112" s="15"/>
      <c r="D112" s="16" t="s">
        <v>436</v>
      </c>
      <c r="E112" s="17" t="s">
        <v>438</v>
      </c>
      <c r="F112" s="1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</row>
    <row r="113" spans="1:17" s="20" customFormat="1" ht="13.15" customHeight="1" x14ac:dyDescent="0.25">
      <c r="A113" s="4" t="s">
        <v>103</v>
      </c>
      <c r="B113" s="4" t="s">
        <v>471</v>
      </c>
      <c r="C113" s="13" t="s">
        <v>200</v>
      </c>
      <c r="D113" s="19" t="s">
        <v>674</v>
      </c>
      <c r="E113" s="13"/>
      <c r="F113" s="19"/>
      <c r="G113" s="1">
        <v>748243.9800000001</v>
      </c>
      <c r="H113" s="1">
        <v>313715.06999999995</v>
      </c>
      <c r="I113" s="1">
        <v>686792.1100000001</v>
      </c>
      <c r="J113" s="1">
        <v>0</v>
      </c>
      <c r="K113" s="1">
        <v>0</v>
      </c>
      <c r="L113" s="1">
        <v>506366.30999999994</v>
      </c>
      <c r="M113" s="1">
        <v>0</v>
      </c>
      <c r="N113" s="1">
        <v>0</v>
      </c>
      <c r="O113" s="1">
        <v>0</v>
      </c>
      <c r="P113" s="1">
        <v>0</v>
      </c>
      <c r="Q113" s="1">
        <f t="shared" ref="Q113:Q114" si="87">SUM(G113:P113)</f>
        <v>2255117.4700000002</v>
      </c>
    </row>
    <row r="114" spans="1:17" s="20" customFormat="1" ht="13.15" customHeight="1" x14ac:dyDescent="0.25">
      <c r="A114" s="4" t="s">
        <v>103</v>
      </c>
      <c r="B114" s="4" t="s">
        <v>471</v>
      </c>
      <c r="C114" s="13" t="s">
        <v>200</v>
      </c>
      <c r="D114" s="19" t="s">
        <v>675</v>
      </c>
      <c r="E114" s="13"/>
      <c r="F114" s="19"/>
      <c r="G114" s="1">
        <v>883</v>
      </c>
      <c r="H114" s="1">
        <v>0</v>
      </c>
      <c r="I114" s="1">
        <v>1203.3699999999999</v>
      </c>
      <c r="J114" s="1">
        <v>0</v>
      </c>
      <c r="K114" s="1">
        <v>0</v>
      </c>
      <c r="L114" s="1">
        <v>36307.990000000005</v>
      </c>
      <c r="M114" s="1">
        <v>0</v>
      </c>
      <c r="N114" s="1">
        <v>0</v>
      </c>
      <c r="O114" s="1">
        <v>0</v>
      </c>
      <c r="P114" s="1">
        <v>0</v>
      </c>
      <c r="Q114" s="1">
        <f t="shared" si="87"/>
        <v>38394.360000000008</v>
      </c>
    </row>
    <row r="115" spans="1:17" s="20" customFormat="1" ht="13.15" customHeight="1" x14ac:dyDescent="0.25">
      <c r="A115" s="4" t="s">
        <v>103</v>
      </c>
      <c r="B115" s="4" t="s">
        <v>471</v>
      </c>
      <c r="C115" s="13" t="s">
        <v>200</v>
      </c>
      <c r="D115" s="19" t="s">
        <v>454</v>
      </c>
      <c r="E115" s="13"/>
      <c r="F115" s="19"/>
      <c r="G115" s="1">
        <v>749126.9800000001</v>
      </c>
      <c r="H115" s="1">
        <v>313715.06999999995</v>
      </c>
      <c r="I115" s="1">
        <v>687995.4800000001</v>
      </c>
      <c r="J115" s="1">
        <v>0</v>
      </c>
      <c r="K115" s="1">
        <v>0</v>
      </c>
      <c r="L115" s="1">
        <v>542674.29999999993</v>
      </c>
      <c r="M115" s="1">
        <v>0</v>
      </c>
      <c r="N115" s="1">
        <v>0</v>
      </c>
      <c r="O115" s="1">
        <v>0</v>
      </c>
      <c r="P115" s="1">
        <v>0</v>
      </c>
      <c r="Q115" s="1">
        <f t="shared" ref="G115:Q115" si="88">Q113+Q114</f>
        <v>2293511.83</v>
      </c>
    </row>
    <row r="116" spans="1:17" ht="13.15" customHeight="1" x14ac:dyDescent="0.2">
      <c r="A116" s="4" t="s">
        <v>103</v>
      </c>
      <c r="B116" s="4" t="s">
        <v>471</v>
      </c>
      <c r="C116" s="9" t="s">
        <v>200</v>
      </c>
      <c r="D116" s="9" t="s">
        <v>690</v>
      </c>
      <c r="E116" s="14"/>
      <c r="F116" s="14">
        <v>306.5</v>
      </c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>
        <f t="shared" ref="Q116" si="89">Q115/F116</f>
        <v>7482.9097226753674</v>
      </c>
    </row>
    <row r="117" spans="1:17" ht="13.15" customHeight="1" x14ac:dyDescent="0.2">
      <c r="A117" s="4" t="str">
        <f>A116</f>
        <v>0170</v>
      </c>
      <c r="B117" s="4" t="str">
        <f t="shared" ref="B117" si="90">B116</f>
        <v>ARAPADEER TRAIL 2</v>
      </c>
      <c r="C117" s="9" t="str">
        <f t="shared" ref="C117" si="91">C116</f>
        <v xml:space="preserve">$ </v>
      </c>
      <c r="D117" s="9" t="s">
        <v>691</v>
      </c>
      <c r="E117" s="14"/>
      <c r="F117" s="14">
        <v>325</v>
      </c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>
        <f t="shared" ref="Q117" si="92">Q115/F117</f>
        <v>7056.9594769230771</v>
      </c>
    </row>
    <row r="118" spans="1:17" s="25" customFormat="1" ht="13.15" customHeight="1" x14ac:dyDescent="0.2">
      <c r="A118" s="4" t="s">
        <v>103</v>
      </c>
      <c r="B118" s="4" t="s">
        <v>471</v>
      </c>
      <c r="C118" s="14" t="s">
        <v>199</v>
      </c>
      <c r="D118" s="2" t="s">
        <v>676</v>
      </c>
      <c r="E118" s="14"/>
      <c r="F118" s="14"/>
      <c r="G118" s="24">
        <v>32.662878394658208</v>
      </c>
      <c r="H118" s="24">
        <v>13.678371565234087</v>
      </c>
      <c r="I118" s="24">
        <v>29.997468118575178</v>
      </c>
      <c r="J118" s="24">
        <v>0</v>
      </c>
      <c r="K118" s="24">
        <v>0</v>
      </c>
      <c r="L118" s="24">
        <v>23.661281921532531</v>
      </c>
      <c r="M118" s="24">
        <v>0</v>
      </c>
      <c r="N118" s="24">
        <v>0</v>
      </c>
      <c r="O118" s="24">
        <v>0</v>
      </c>
      <c r="P118" s="24">
        <v>0</v>
      </c>
      <c r="Q118" s="24">
        <f t="shared" ref="G118:Q118" si="93">(Q115/$Q115)*100</f>
        <v>100</v>
      </c>
    </row>
    <row r="119" spans="1:17" ht="13.15" customHeight="1" x14ac:dyDescent="0.2">
      <c r="A119" s="4" t="s">
        <v>103</v>
      </c>
      <c r="B119" s="4" t="s">
        <v>471</v>
      </c>
      <c r="C119" s="9"/>
      <c r="D119" s="9"/>
      <c r="E119" s="14"/>
      <c r="F119" s="14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</row>
    <row r="120" spans="1:17" ht="13.15" customHeight="1" x14ac:dyDescent="0.2">
      <c r="A120" s="4" t="s">
        <v>197</v>
      </c>
      <c r="B120" s="4" t="s">
        <v>472</v>
      </c>
      <c r="C120" s="15"/>
      <c r="D120" s="16" t="s">
        <v>436</v>
      </c>
      <c r="E120" s="17" t="s">
        <v>437</v>
      </c>
      <c r="F120" s="1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</row>
    <row r="121" spans="1:17" s="20" customFormat="1" ht="13.15" customHeight="1" x14ac:dyDescent="0.25">
      <c r="A121" s="4" t="s">
        <v>197</v>
      </c>
      <c r="B121" s="4" t="s">
        <v>472</v>
      </c>
      <c r="C121" s="13" t="s">
        <v>200</v>
      </c>
      <c r="D121" s="19" t="s">
        <v>674</v>
      </c>
      <c r="E121" s="13"/>
      <c r="F121" s="19"/>
      <c r="G121" s="1">
        <v>97616425.8699999</v>
      </c>
      <c r="H121" s="1">
        <v>32734944.079999994</v>
      </c>
      <c r="I121" s="1">
        <v>53679057.209999979</v>
      </c>
      <c r="J121" s="1">
        <v>9686151.6799999978</v>
      </c>
      <c r="K121" s="1">
        <v>5867331.8600000003</v>
      </c>
      <c r="L121" s="1">
        <v>110690529.80999991</v>
      </c>
      <c r="M121" s="1">
        <v>25609914.109999988</v>
      </c>
      <c r="N121" s="1">
        <v>17129.86</v>
      </c>
      <c r="O121" s="1">
        <v>-200</v>
      </c>
      <c r="P121" s="1">
        <v>258901.93000000002</v>
      </c>
      <c r="Q121" s="1">
        <f t="shared" ref="Q121:Q122" si="94">SUM(G121:P121)</f>
        <v>336160186.40999985</v>
      </c>
    </row>
    <row r="122" spans="1:17" s="20" customFormat="1" ht="13.15" customHeight="1" x14ac:dyDescent="0.25">
      <c r="A122" s="4" t="s">
        <v>197</v>
      </c>
      <c r="B122" s="4" t="s">
        <v>472</v>
      </c>
      <c r="C122" s="13" t="s">
        <v>200</v>
      </c>
      <c r="D122" s="19" t="s">
        <v>675</v>
      </c>
      <c r="E122" s="13"/>
      <c r="F122" s="19"/>
      <c r="G122" s="1">
        <v>77082.34</v>
      </c>
      <c r="H122" s="1">
        <v>2109.85</v>
      </c>
      <c r="I122" s="1">
        <v>563672.30000000005</v>
      </c>
      <c r="J122" s="1">
        <v>539288.83000000007</v>
      </c>
      <c r="K122" s="1">
        <v>38740.080000000002</v>
      </c>
      <c r="L122" s="1">
        <v>219267.65999999997</v>
      </c>
      <c r="M122" s="1">
        <v>123846</v>
      </c>
      <c r="N122" s="1">
        <v>0</v>
      </c>
      <c r="O122" s="1">
        <v>0</v>
      </c>
      <c r="P122" s="1">
        <v>17769.28</v>
      </c>
      <c r="Q122" s="1">
        <f t="shared" si="94"/>
        <v>1581776.34</v>
      </c>
    </row>
    <row r="123" spans="1:17" s="20" customFormat="1" ht="13.15" customHeight="1" x14ac:dyDescent="0.25">
      <c r="A123" s="4" t="s">
        <v>197</v>
      </c>
      <c r="B123" s="4" t="s">
        <v>472</v>
      </c>
      <c r="C123" s="13" t="s">
        <v>200</v>
      </c>
      <c r="D123" s="19" t="s">
        <v>454</v>
      </c>
      <c r="E123" s="13"/>
      <c r="F123" s="19"/>
      <c r="G123" s="1">
        <v>97693508.209999904</v>
      </c>
      <c r="H123" s="1">
        <v>32737053.929999996</v>
      </c>
      <c r="I123" s="1">
        <v>54242729.509999976</v>
      </c>
      <c r="J123" s="1">
        <v>10225440.509999998</v>
      </c>
      <c r="K123" s="1">
        <v>5906071.9400000004</v>
      </c>
      <c r="L123" s="1">
        <v>110909797.46999991</v>
      </c>
      <c r="M123" s="1">
        <v>25733760.109999988</v>
      </c>
      <c r="N123" s="1">
        <v>17129.86</v>
      </c>
      <c r="O123" s="1">
        <v>-200</v>
      </c>
      <c r="P123" s="1">
        <v>276671.21000000002</v>
      </c>
      <c r="Q123" s="1">
        <f t="shared" ref="G123:Q123" si="95">Q121+Q122</f>
        <v>337741962.74999982</v>
      </c>
    </row>
    <row r="124" spans="1:17" ht="13.15" customHeight="1" x14ac:dyDescent="0.2">
      <c r="A124" s="4" t="s">
        <v>197</v>
      </c>
      <c r="B124" s="4" t="s">
        <v>472</v>
      </c>
      <c r="C124" s="9" t="s">
        <v>200</v>
      </c>
      <c r="D124" s="9" t="s">
        <v>690</v>
      </c>
      <c r="E124" s="14"/>
      <c r="F124" s="14">
        <v>37726.6</v>
      </c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>
        <f t="shared" ref="Q124" si="96">Q123/F124</f>
        <v>8952.3562353882899</v>
      </c>
    </row>
    <row r="125" spans="1:17" ht="13.15" customHeight="1" x14ac:dyDescent="0.2">
      <c r="A125" s="4" t="str">
        <f>A124</f>
        <v>0180</v>
      </c>
      <c r="B125" s="4" t="str">
        <f t="shared" ref="B125" si="97">B124</f>
        <v>ARAPAADAMS-ARAPAH</v>
      </c>
      <c r="C125" s="9" t="str">
        <f t="shared" ref="C125" si="98">C124</f>
        <v xml:space="preserve">$ </v>
      </c>
      <c r="D125" s="9" t="s">
        <v>691</v>
      </c>
      <c r="E125" s="14"/>
      <c r="F125" s="14">
        <v>39051</v>
      </c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>
        <f t="shared" ref="Q125" si="99">Q123/F125</f>
        <v>8648.7404355842318</v>
      </c>
    </row>
    <row r="126" spans="1:17" s="25" customFormat="1" ht="13.15" customHeight="1" x14ac:dyDescent="0.2">
      <c r="A126" s="4" t="s">
        <v>197</v>
      </c>
      <c r="B126" s="4" t="s">
        <v>472</v>
      </c>
      <c r="C126" s="14" t="s">
        <v>199</v>
      </c>
      <c r="D126" s="2" t="s">
        <v>676</v>
      </c>
      <c r="E126" s="14"/>
      <c r="F126" s="14"/>
      <c r="G126" s="24">
        <v>28.925487201693585</v>
      </c>
      <c r="H126" s="24">
        <v>9.6929187192034867</v>
      </c>
      <c r="I126" s="24">
        <v>16.060405721675462</v>
      </c>
      <c r="J126" s="24">
        <v>3.0275895913973168</v>
      </c>
      <c r="K126" s="24">
        <v>1.7486935564390431</v>
      </c>
      <c r="L126" s="24">
        <v>32.838619331438103</v>
      </c>
      <c r="M126" s="24">
        <v>7.6193552913791738</v>
      </c>
      <c r="N126" s="24">
        <v>5.0718779095506421E-3</v>
      </c>
      <c r="O126" s="24">
        <v>-5.9216805152530636E-5</v>
      </c>
      <c r="P126" s="24">
        <v>8.1917925669424435E-2</v>
      </c>
      <c r="Q126" s="24">
        <f t="shared" ref="G126:Q126" si="100">(Q123/$Q123)*100</f>
        <v>100</v>
      </c>
    </row>
    <row r="127" spans="1:17" ht="13.15" customHeight="1" x14ac:dyDescent="0.2">
      <c r="A127" s="4" t="s">
        <v>197</v>
      </c>
      <c r="B127" s="4" t="s">
        <v>472</v>
      </c>
      <c r="C127" s="9"/>
      <c r="D127" s="9"/>
      <c r="E127" s="14"/>
      <c r="F127" s="14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</row>
    <row r="128" spans="1:17" ht="13.15" customHeight="1" x14ac:dyDescent="0.2">
      <c r="A128" s="4" t="s">
        <v>51</v>
      </c>
      <c r="B128" s="4" t="s">
        <v>473</v>
      </c>
      <c r="C128" s="15"/>
      <c r="D128" s="16" t="s">
        <v>436</v>
      </c>
      <c r="E128" s="17" t="s">
        <v>435</v>
      </c>
      <c r="F128" s="1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</row>
    <row r="129" spans="1:17" s="20" customFormat="1" ht="13.15" customHeight="1" x14ac:dyDescent="0.25">
      <c r="A129" s="4" t="s">
        <v>51</v>
      </c>
      <c r="B129" s="4" t="s">
        <v>473</v>
      </c>
      <c r="C129" s="13" t="s">
        <v>200</v>
      </c>
      <c r="D129" s="19" t="s">
        <v>674</v>
      </c>
      <c r="E129" s="13"/>
      <c r="F129" s="19"/>
      <c r="G129" s="1">
        <v>8392030.4900000002</v>
      </c>
      <c r="H129" s="1">
        <v>8777108.3100000042</v>
      </c>
      <c r="I129" s="1">
        <v>21266667.439999998</v>
      </c>
      <c r="J129" s="1">
        <v>0</v>
      </c>
      <c r="K129" s="1">
        <v>0</v>
      </c>
      <c r="L129" s="1">
        <v>271310.75</v>
      </c>
      <c r="M129" s="1">
        <v>614298.50999999989</v>
      </c>
      <c r="N129" s="1">
        <v>0</v>
      </c>
      <c r="O129" s="1">
        <v>0</v>
      </c>
      <c r="P129" s="1">
        <v>0</v>
      </c>
      <c r="Q129" s="1">
        <f t="shared" ref="Q129:Q130" si="101">SUM(G129:P129)</f>
        <v>39321415.5</v>
      </c>
    </row>
    <row r="130" spans="1:17" s="20" customFormat="1" ht="13.15" customHeight="1" x14ac:dyDescent="0.25">
      <c r="A130" s="4" t="s">
        <v>51</v>
      </c>
      <c r="B130" s="4" t="s">
        <v>473</v>
      </c>
      <c r="C130" s="13" t="s">
        <v>200</v>
      </c>
      <c r="D130" s="19" t="s">
        <v>675</v>
      </c>
      <c r="E130" s="13"/>
      <c r="F130" s="19"/>
      <c r="G130" s="1">
        <v>1127.98</v>
      </c>
      <c r="H130" s="1">
        <v>89.62</v>
      </c>
      <c r="I130" s="1">
        <v>8643.65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f t="shared" si="101"/>
        <v>9861.25</v>
      </c>
    </row>
    <row r="131" spans="1:17" s="20" customFormat="1" ht="13.15" customHeight="1" x14ac:dyDescent="0.25">
      <c r="A131" s="4" t="s">
        <v>51</v>
      </c>
      <c r="B131" s="4" t="s">
        <v>473</v>
      </c>
      <c r="C131" s="13" t="s">
        <v>200</v>
      </c>
      <c r="D131" s="19" t="s">
        <v>454</v>
      </c>
      <c r="E131" s="13"/>
      <c r="F131" s="19"/>
      <c r="G131" s="1">
        <v>8393158.4700000007</v>
      </c>
      <c r="H131" s="1">
        <v>8777197.9300000034</v>
      </c>
      <c r="I131" s="1">
        <v>21275311.089999996</v>
      </c>
      <c r="J131" s="1">
        <v>0</v>
      </c>
      <c r="K131" s="1">
        <v>0</v>
      </c>
      <c r="L131" s="1">
        <v>271310.75</v>
      </c>
      <c r="M131" s="1">
        <v>614298.50999999989</v>
      </c>
      <c r="N131" s="1">
        <v>0</v>
      </c>
      <c r="O131" s="1">
        <v>0</v>
      </c>
      <c r="P131" s="1">
        <v>0</v>
      </c>
      <c r="Q131" s="1">
        <f t="shared" ref="G131:Q131" si="102">Q129+Q130</f>
        <v>39331276.75</v>
      </c>
    </row>
    <row r="132" spans="1:17" ht="13.15" customHeight="1" x14ac:dyDescent="0.2">
      <c r="A132" s="4" t="s">
        <v>51</v>
      </c>
      <c r="B132" s="4" t="s">
        <v>473</v>
      </c>
      <c r="C132" s="9" t="s">
        <v>200</v>
      </c>
      <c r="D132" s="9" t="s">
        <v>690</v>
      </c>
      <c r="E132" s="14"/>
      <c r="F132" s="14">
        <v>5356.3</v>
      </c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>
        <f t="shared" ref="Q132" si="103">Q131/F132</f>
        <v>7342.9936243302282</v>
      </c>
    </row>
    <row r="133" spans="1:17" ht="13.15" customHeight="1" x14ac:dyDescent="0.2">
      <c r="A133" s="4" t="str">
        <f>A132</f>
        <v>0190</v>
      </c>
      <c r="B133" s="4" t="str">
        <f t="shared" ref="B133" si="104">B132</f>
        <v>ARAPABYERS 32J</v>
      </c>
      <c r="C133" s="9" t="str">
        <f t="shared" ref="C133" si="105">C132</f>
        <v xml:space="preserve">$ </v>
      </c>
      <c r="D133" s="9" t="s">
        <v>691</v>
      </c>
      <c r="E133" s="14"/>
      <c r="F133" s="14">
        <v>5671</v>
      </c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>
        <f t="shared" ref="Q133" si="106">Q131/F133</f>
        <v>6935.5099188855584</v>
      </c>
    </row>
    <row r="134" spans="1:17" s="25" customFormat="1" ht="13.15" customHeight="1" x14ac:dyDescent="0.2">
      <c r="A134" s="4" t="s">
        <v>51</v>
      </c>
      <c r="B134" s="4" t="s">
        <v>473</v>
      </c>
      <c r="C134" s="14" t="s">
        <v>199</v>
      </c>
      <c r="D134" s="2" t="s">
        <v>676</v>
      </c>
      <c r="E134" s="14"/>
      <c r="F134" s="14"/>
      <c r="G134" s="24">
        <v>21.339654248574579</v>
      </c>
      <c r="H134" s="24">
        <v>22.316076810295773</v>
      </c>
      <c r="I134" s="24">
        <v>54.092602244344882</v>
      </c>
      <c r="J134" s="24">
        <v>0</v>
      </c>
      <c r="K134" s="24">
        <v>0</v>
      </c>
      <c r="L134" s="24">
        <v>0.68980916059380148</v>
      </c>
      <c r="M134" s="24">
        <v>1.561857536190965</v>
      </c>
      <c r="N134" s="24">
        <v>0</v>
      </c>
      <c r="O134" s="24">
        <v>0</v>
      </c>
      <c r="P134" s="24">
        <v>0</v>
      </c>
      <c r="Q134" s="24">
        <f t="shared" ref="G134:Q134" si="107">(Q131/$Q131)*100</f>
        <v>100</v>
      </c>
    </row>
    <row r="135" spans="1:17" ht="13.15" customHeight="1" x14ac:dyDescent="0.2">
      <c r="A135" s="4" t="s">
        <v>51</v>
      </c>
      <c r="B135" s="4" t="s">
        <v>473</v>
      </c>
      <c r="C135" s="9"/>
      <c r="D135" s="9"/>
      <c r="E135" s="14"/>
      <c r="F135" s="14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</row>
    <row r="136" spans="1:17" ht="13.15" customHeight="1" x14ac:dyDescent="0.2">
      <c r="A136" s="4" t="s">
        <v>85</v>
      </c>
      <c r="B136" s="4" t="s">
        <v>474</v>
      </c>
      <c r="C136" s="15"/>
      <c r="D136" s="16" t="s">
        <v>434</v>
      </c>
      <c r="E136" s="17" t="s">
        <v>433</v>
      </c>
      <c r="F136" s="1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</row>
    <row r="137" spans="1:17" s="20" customFormat="1" ht="13.15" customHeight="1" x14ac:dyDescent="0.25">
      <c r="A137" s="4" t="s">
        <v>85</v>
      </c>
      <c r="B137" s="4" t="s">
        <v>474</v>
      </c>
      <c r="C137" s="13" t="s">
        <v>200</v>
      </c>
      <c r="D137" s="19" t="s">
        <v>674</v>
      </c>
      <c r="E137" s="13"/>
      <c r="F137" s="19"/>
      <c r="G137" s="1">
        <v>5309513.97</v>
      </c>
      <c r="H137" s="1">
        <v>3097464.09</v>
      </c>
      <c r="I137" s="1">
        <v>4132985.4000000013</v>
      </c>
      <c r="J137" s="1">
        <v>0</v>
      </c>
      <c r="K137" s="1">
        <v>0</v>
      </c>
      <c r="L137" s="1">
        <v>0</v>
      </c>
      <c r="M137" s="1">
        <v>463902.00000000006</v>
      </c>
      <c r="N137" s="1">
        <v>0</v>
      </c>
      <c r="O137" s="1">
        <v>0</v>
      </c>
      <c r="P137" s="1">
        <v>0</v>
      </c>
      <c r="Q137" s="1">
        <f t="shared" ref="Q137:Q138" si="108">SUM(G137:P137)</f>
        <v>13003865.460000001</v>
      </c>
    </row>
    <row r="138" spans="1:17" s="20" customFormat="1" ht="13.15" customHeight="1" x14ac:dyDescent="0.25">
      <c r="A138" s="4" t="s">
        <v>85</v>
      </c>
      <c r="B138" s="4" t="s">
        <v>474</v>
      </c>
      <c r="C138" s="13" t="s">
        <v>200</v>
      </c>
      <c r="D138" s="19" t="s">
        <v>675</v>
      </c>
      <c r="E138" s="13"/>
      <c r="F138" s="19"/>
      <c r="G138" s="1">
        <v>0</v>
      </c>
      <c r="H138" s="1">
        <v>6300</v>
      </c>
      <c r="I138" s="1">
        <v>137149.09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f t="shared" si="108"/>
        <v>143449.09</v>
      </c>
    </row>
    <row r="139" spans="1:17" s="20" customFormat="1" ht="13.15" customHeight="1" x14ac:dyDescent="0.25">
      <c r="A139" s="4" t="s">
        <v>85</v>
      </c>
      <c r="B139" s="4" t="s">
        <v>474</v>
      </c>
      <c r="C139" s="13" t="s">
        <v>200</v>
      </c>
      <c r="D139" s="19" t="s">
        <v>454</v>
      </c>
      <c r="E139" s="13"/>
      <c r="F139" s="19"/>
      <c r="G139" s="1">
        <v>5309513.97</v>
      </c>
      <c r="H139" s="1">
        <v>3103764.09</v>
      </c>
      <c r="I139" s="1">
        <v>4270134.4900000012</v>
      </c>
      <c r="J139" s="1">
        <v>0</v>
      </c>
      <c r="K139" s="1">
        <v>0</v>
      </c>
      <c r="L139" s="1">
        <v>0</v>
      </c>
      <c r="M139" s="1">
        <v>463902.00000000006</v>
      </c>
      <c r="N139" s="1">
        <v>0</v>
      </c>
      <c r="O139" s="1">
        <v>0</v>
      </c>
      <c r="P139" s="1">
        <v>0</v>
      </c>
      <c r="Q139" s="1">
        <f t="shared" ref="G139:Q139" si="109">Q137+Q138</f>
        <v>13147314.550000001</v>
      </c>
    </row>
    <row r="140" spans="1:17" ht="13.15" customHeight="1" x14ac:dyDescent="0.2">
      <c r="A140" s="4" t="s">
        <v>85</v>
      </c>
      <c r="B140" s="4" t="s">
        <v>474</v>
      </c>
      <c r="C140" s="9" t="s">
        <v>200</v>
      </c>
      <c r="D140" s="9" t="s">
        <v>690</v>
      </c>
      <c r="E140" s="14"/>
      <c r="F140" s="14">
        <v>1693.5</v>
      </c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>
        <f t="shared" ref="Q140" si="110">Q139/F140</f>
        <v>7763.3980218482438</v>
      </c>
    </row>
    <row r="141" spans="1:17" ht="13.15" customHeight="1" x14ac:dyDescent="0.2">
      <c r="A141" s="4" t="str">
        <f>A140</f>
        <v>0220</v>
      </c>
      <c r="B141" s="4" t="str">
        <f t="shared" ref="B141" si="111">B140</f>
        <v>ARCHUARCHULETA CO</v>
      </c>
      <c r="C141" s="9" t="str">
        <f t="shared" ref="C141" si="112">C140</f>
        <v xml:space="preserve">$ </v>
      </c>
      <c r="D141" s="9" t="s">
        <v>691</v>
      </c>
      <c r="E141" s="14"/>
      <c r="F141" s="14">
        <v>1678</v>
      </c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>
        <f t="shared" ref="Q141" si="113">Q139/F141</f>
        <v>7835.1099821215739</v>
      </c>
    </row>
    <row r="142" spans="1:17" s="25" customFormat="1" ht="13.15" customHeight="1" x14ac:dyDescent="0.2">
      <c r="A142" s="4" t="s">
        <v>85</v>
      </c>
      <c r="B142" s="4" t="s">
        <v>474</v>
      </c>
      <c r="C142" s="14" t="s">
        <v>199</v>
      </c>
      <c r="D142" s="2" t="s">
        <v>676</v>
      </c>
      <c r="E142" s="14"/>
      <c r="F142" s="14"/>
      <c r="G142" s="24">
        <v>40.384779338834633</v>
      </c>
      <c r="H142" s="24">
        <v>23.607589810042231</v>
      </c>
      <c r="I142" s="24">
        <v>32.479138410817143</v>
      </c>
      <c r="J142" s="24">
        <v>0</v>
      </c>
      <c r="K142" s="24">
        <v>0</v>
      </c>
      <c r="L142" s="24">
        <v>0</v>
      </c>
      <c r="M142" s="24">
        <v>3.5284924403059943</v>
      </c>
      <c r="N142" s="24">
        <v>0</v>
      </c>
      <c r="O142" s="24">
        <v>0</v>
      </c>
      <c r="P142" s="24">
        <v>0</v>
      </c>
      <c r="Q142" s="24">
        <f t="shared" ref="G142:Q142" si="114">(Q139/$Q139)*100</f>
        <v>100</v>
      </c>
    </row>
    <row r="143" spans="1:17" ht="13.15" customHeight="1" x14ac:dyDescent="0.2">
      <c r="A143" s="4" t="s">
        <v>85</v>
      </c>
      <c r="B143" s="4" t="s">
        <v>474</v>
      </c>
      <c r="C143" s="9"/>
      <c r="D143" s="9"/>
      <c r="E143" s="14"/>
      <c r="F143" s="14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</row>
    <row r="144" spans="1:17" ht="13.15" customHeight="1" x14ac:dyDescent="0.2">
      <c r="A144" s="4" t="s">
        <v>68</v>
      </c>
      <c r="B144" s="4" t="s">
        <v>475</v>
      </c>
      <c r="C144" s="15"/>
      <c r="D144" s="16" t="s">
        <v>428</v>
      </c>
      <c r="E144" s="17" t="s">
        <v>432</v>
      </c>
      <c r="F144" s="1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</row>
    <row r="145" spans="1:17" s="20" customFormat="1" ht="13.15" customHeight="1" x14ac:dyDescent="0.25">
      <c r="A145" s="4" t="s">
        <v>68</v>
      </c>
      <c r="B145" s="4" t="s">
        <v>475</v>
      </c>
      <c r="C145" s="13" t="s">
        <v>200</v>
      </c>
      <c r="D145" s="19" t="s">
        <v>674</v>
      </c>
      <c r="E145" s="13"/>
      <c r="F145" s="19"/>
      <c r="G145" s="1">
        <v>804015.56999999983</v>
      </c>
      <c r="H145" s="1">
        <v>89760.960000000006</v>
      </c>
      <c r="I145" s="1">
        <v>393381.27999999997</v>
      </c>
      <c r="J145" s="1">
        <v>267887.63</v>
      </c>
      <c r="K145" s="1">
        <v>0</v>
      </c>
      <c r="L145" s="1">
        <v>24566.34</v>
      </c>
      <c r="M145" s="1">
        <v>165780.43</v>
      </c>
      <c r="N145" s="1">
        <v>0</v>
      </c>
      <c r="O145" s="1">
        <v>0</v>
      </c>
      <c r="P145" s="1">
        <v>0</v>
      </c>
      <c r="Q145" s="1">
        <f t="shared" ref="Q145:Q146" si="115">SUM(G145:P145)</f>
        <v>1745392.21</v>
      </c>
    </row>
    <row r="146" spans="1:17" s="20" customFormat="1" ht="13.15" customHeight="1" x14ac:dyDescent="0.25">
      <c r="A146" s="4" t="s">
        <v>68</v>
      </c>
      <c r="B146" s="4" t="s">
        <v>475</v>
      </c>
      <c r="C146" s="13" t="s">
        <v>200</v>
      </c>
      <c r="D146" s="19" t="s">
        <v>675</v>
      </c>
      <c r="E146" s="13"/>
      <c r="F146" s="19"/>
      <c r="G146" s="1">
        <v>6993.76</v>
      </c>
      <c r="H146" s="1">
        <v>0</v>
      </c>
      <c r="I146" s="1">
        <v>1506.2</v>
      </c>
      <c r="J146" s="1">
        <v>70235.360000000001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f t="shared" si="115"/>
        <v>78735.320000000007</v>
      </c>
    </row>
    <row r="147" spans="1:17" s="20" customFormat="1" ht="13.15" customHeight="1" x14ac:dyDescent="0.25">
      <c r="A147" s="4" t="s">
        <v>68</v>
      </c>
      <c r="B147" s="4" t="s">
        <v>475</v>
      </c>
      <c r="C147" s="13" t="s">
        <v>200</v>
      </c>
      <c r="D147" s="19" t="s">
        <v>454</v>
      </c>
      <c r="E147" s="13"/>
      <c r="F147" s="19"/>
      <c r="G147" s="1">
        <v>811009.32999999984</v>
      </c>
      <c r="H147" s="1">
        <v>89760.960000000006</v>
      </c>
      <c r="I147" s="1">
        <v>394887.48</v>
      </c>
      <c r="J147" s="1">
        <v>338122.99</v>
      </c>
      <c r="K147" s="1">
        <v>0</v>
      </c>
      <c r="L147" s="1">
        <v>24566.34</v>
      </c>
      <c r="M147" s="1">
        <v>165780.43</v>
      </c>
      <c r="N147" s="1">
        <v>0</v>
      </c>
      <c r="O147" s="1">
        <v>0</v>
      </c>
      <c r="P147" s="1">
        <v>0</v>
      </c>
      <c r="Q147" s="1">
        <f t="shared" ref="G147:Q147" si="116">Q145+Q146</f>
        <v>1824127.53</v>
      </c>
    </row>
    <row r="148" spans="1:17" ht="13.15" customHeight="1" x14ac:dyDescent="0.2">
      <c r="A148" s="4" t="s">
        <v>68</v>
      </c>
      <c r="B148" s="4" t="s">
        <v>475</v>
      </c>
      <c r="C148" s="9" t="s">
        <v>200</v>
      </c>
      <c r="D148" s="9" t="s">
        <v>690</v>
      </c>
      <c r="E148" s="14"/>
      <c r="F148" s="14">
        <v>170</v>
      </c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>
        <f t="shared" ref="Q148" si="117">Q147/F148</f>
        <v>10730.161941176471</v>
      </c>
    </row>
    <row r="149" spans="1:17" ht="13.15" customHeight="1" x14ac:dyDescent="0.2">
      <c r="A149" s="4" t="str">
        <f>A148</f>
        <v>0230</v>
      </c>
      <c r="B149" s="4" t="str">
        <f t="shared" ref="B149" si="118">B148</f>
        <v>BACAWALSH RE-1</v>
      </c>
      <c r="C149" s="9" t="str">
        <f t="shared" ref="C149" si="119">C148</f>
        <v xml:space="preserve">$ </v>
      </c>
      <c r="D149" s="9" t="s">
        <v>691</v>
      </c>
      <c r="E149" s="14"/>
      <c r="F149" s="14">
        <v>183</v>
      </c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>
        <f t="shared" ref="Q149" si="120">Q147/F149</f>
        <v>9967.91</v>
      </c>
    </row>
    <row r="150" spans="1:17" s="25" customFormat="1" ht="13.15" customHeight="1" x14ac:dyDescent="0.2">
      <c r="A150" s="4" t="s">
        <v>68</v>
      </c>
      <c r="B150" s="4" t="s">
        <v>475</v>
      </c>
      <c r="C150" s="14" t="s">
        <v>199</v>
      </c>
      <c r="D150" s="2" t="s">
        <v>676</v>
      </c>
      <c r="E150" s="14"/>
      <c r="F150" s="14"/>
      <c r="G150" s="24">
        <v>44.460122259105418</v>
      </c>
      <c r="H150" s="24">
        <v>4.9207612145407396</v>
      </c>
      <c r="I150" s="24">
        <v>21.64801931364963</v>
      </c>
      <c r="J150" s="24">
        <v>18.53614862114383</v>
      </c>
      <c r="K150" s="24">
        <v>0</v>
      </c>
      <c r="L150" s="24">
        <v>1.346744654415692</v>
      </c>
      <c r="M150" s="24">
        <v>9.0882039371446783</v>
      </c>
      <c r="N150" s="24">
        <v>0</v>
      </c>
      <c r="O150" s="24">
        <v>0</v>
      </c>
      <c r="P150" s="24">
        <v>0</v>
      </c>
      <c r="Q150" s="24">
        <f t="shared" ref="G150:Q150" si="121">(Q147/$Q147)*100</f>
        <v>100</v>
      </c>
    </row>
    <row r="151" spans="1:17" ht="13.15" customHeight="1" x14ac:dyDescent="0.2">
      <c r="A151" s="4" t="s">
        <v>68</v>
      </c>
      <c r="B151" s="4" t="s">
        <v>475</v>
      </c>
      <c r="C151" s="9"/>
      <c r="D151" s="9"/>
      <c r="E151" s="14"/>
      <c r="F151" s="14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</row>
    <row r="152" spans="1:17" ht="13.15" customHeight="1" x14ac:dyDescent="0.2">
      <c r="A152" s="4" t="s">
        <v>94</v>
      </c>
      <c r="B152" s="4" t="s">
        <v>476</v>
      </c>
      <c r="C152" s="15"/>
      <c r="D152" s="16" t="s">
        <v>428</v>
      </c>
      <c r="E152" s="17" t="s">
        <v>431</v>
      </c>
      <c r="F152" s="1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</row>
    <row r="153" spans="1:17" s="20" customFormat="1" ht="13.15" customHeight="1" x14ac:dyDescent="0.25">
      <c r="A153" s="4" t="s">
        <v>94</v>
      </c>
      <c r="B153" s="4" t="s">
        <v>476</v>
      </c>
      <c r="C153" s="13" t="s">
        <v>200</v>
      </c>
      <c r="D153" s="19" t="s">
        <v>674</v>
      </c>
      <c r="E153" s="13"/>
      <c r="F153" s="19"/>
      <c r="G153" s="1">
        <v>202119.96</v>
      </c>
      <c r="H153" s="1">
        <v>0</v>
      </c>
      <c r="I153" s="1">
        <v>42573.01</v>
      </c>
      <c r="J153" s="1">
        <v>0</v>
      </c>
      <c r="K153" s="1">
        <v>0</v>
      </c>
      <c r="L153" s="1">
        <v>418697.64000000013</v>
      </c>
      <c r="M153" s="1">
        <v>8992.5300000000007</v>
      </c>
      <c r="N153" s="1">
        <v>0</v>
      </c>
      <c r="O153" s="1">
        <v>23481.87</v>
      </c>
      <c r="P153" s="1">
        <v>0</v>
      </c>
      <c r="Q153" s="1">
        <f t="shared" ref="Q153:Q154" si="122">SUM(G153:P153)</f>
        <v>695865.01000000013</v>
      </c>
    </row>
    <row r="154" spans="1:17" s="20" customFormat="1" ht="13.15" customHeight="1" x14ac:dyDescent="0.25">
      <c r="A154" s="4" t="s">
        <v>94</v>
      </c>
      <c r="B154" s="4" t="s">
        <v>476</v>
      </c>
      <c r="C154" s="13" t="s">
        <v>200</v>
      </c>
      <c r="D154" s="19" t="s">
        <v>675</v>
      </c>
      <c r="E154" s="13"/>
      <c r="F154" s="19"/>
      <c r="G154" s="1">
        <v>0</v>
      </c>
      <c r="H154" s="1">
        <v>0</v>
      </c>
      <c r="I154" s="1">
        <v>94740.81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f t="shared" si="122"/>
        <v>94740.81</v>
      </c>
    </row>
    <row r="155" spans="1:17" s="20" customFormat="1" ht="13.15" customHeight="1" x14ac:dyDescent="0.25">
      <c r="A155" s="4" t="s">
        <v>94</v>
      </c>
      <c r="B155" s="4" t="s">
        <v>476</v>
      </c>
      <c r="C155" s="13" t="s">
        <v>200</v>
      </c>
      <c r="D155" s="19" t="s">
        <v>454</v>
      </c>
      <c r="E155" s="13"/>
      <c r="F155" s="19"/>
      <c r="G155" s="1">
        <v>202119.96</v>
      </c>
      <c r="H155" s="1">
        <v>0</v>
      </c>
      <c r="I155" s="1">
        <v>137313.82</v>
      </c>
      <c r="J155" s="1">
        <v>0</v>
      </c>
      <c r="K155" s="1">
        <v>0</v>
      </c>
      <c r="L155" s="1">
        <v>418697.64000000013</v>
      </c>
      <c r="M155" s="1">
        <v>8992.5300000000007</v>
      </c>
      <c r="N155" s="1">
        <v>0</v>
      </c>
      <c r="O155" s="1">
        <v>23481.87</v>
      </c>
      <c r="P155" s="1">
        <v>0</v>
      </c>
      <c r="Q155" s="1">
        <f t="shared" ref="G155:Q155" si="123">Q153+Q154</f>
        <v>790605.82000000007</v>
      </c>
    </row>
    <row r="156" spans="1:17" ht="13.15" customHeight="1" x14ac:dyDescent="0.2">
      <c r="A156" s="4" t="s">
        <v>94</v>
      </c>
      <c r="B156" s="4" t="s">
        <v>476</v>
      </c>
      <c r="C156" s="9" t="s">
        <v>200</v>
      </c>
      <c r="D156" s="9" t="s">
        <v>690</v>
      </c>
      <c r="E156" s="14"/>
      <c r="F156" s="14">
        <v>56.4</v>
      </c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>
        <f t="shared" ref="Q156" si="124">Q155/F156</f>
        <v>14017.833687943265</v>
      </c>
    </row>
    <row r="157" spans="1:17" ht="13.15" customHeight="1" x14ac:dyDescent="0.2">
      <c r="A157" s="4" t="str">
        <f>A156</f>
        <v>0240</v>
      </c>
      <c r="B157" s="4" t="str">
        <f t="shared" ref="B157" si="125">B156</f>
        <v>BACAPRITCHETT RE</v>
      </c>
      <c r="C157" s="9" t="str">
        <f t="shared" ref="C157" si="126">C156</f>
        <v xml:space="preserve">$ </v>
      </c>
      <c r="D157" s="9" t="s">
        <v>691</v>
      </c>
      <c r="E157" s="14"/>
      <c r="F157" s="14">
        <v>59</v>
      </c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>
        <f t="shared" ref="Q157" si="127">Q155/F157</f>
        <v>13400.098644067797</v>
      </c>
    </row>
    <row r="158" spans="1:17" s="25" customFormat="1" ht="13.15" customHeight="1" x14ac:dyDescent="0.2">
      <c r="A158" s="4" t="s">
        <v>94</v>
      </c>
      <c r="B158" s="4" t="s">
        <v>476</v>
      </c>
      <c r="C158" s="14" t="s">
        <v>199</v>
      </c>
      <c r="D158" s="2" t="s">
        <v>676</v>
      </c>
      <c r="E158" s="14"/>
      <c r="F158" s="14"/>
      <c r="G158" s="24">
        <v>25.565200114514713</v>
      </c>
      <c r="H158" s="24">
        <v>0</v>
      </c>
      <c r="I158" s="24">
        <v>17.368177228950831</v>
      </c>
      <c r="J158" s="24">
        <v>0</v>
      </c>
      <c r="K158" s="24">
        <v>0</v>
      </c>
      <c r="L158" s="24">
        <v>52.959089018595904</v>
      </c>
      <c r="M158" s="24">
        <v>1.1374226918795007</v>
      </c>
      <c r="N158" s="24">
        <v>0</v>
      </c>
      <c r="O158" s="24">
        <v>2.9701109460590609</v>
      </c>
      <c r="P158" s="24">
        <v>0</v>
      </c>
      <c r="Q158" s="24">
        <f t="shared" ref="G158:Q158" si="128">(Q155/$Q155)*100</f>
        <v>100</v>
      </c>
    </row>
    <row r="159" spans="1:17" ht="13.15" customHeight="1" x14ac:dyDescent="0.2">
      <c r="A159" s="4" t="s">
        <v>94</v>
      </c>
      <c r="B159" s="4" t="s">
        <v>476</v>
      </c>
      <c r="C159" s="9"/>
      <c r="D159" s="9"/>
      <c r="E159" s="14"/>
      <c r="F159" s="14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</row>
    <row r="160" spans="1:17" ht="13.15" customHeight="1" x14ac:dyDescent="0.2">
      <c r="A160" s="4" t="s">
        <v>196</v>
      </c>
      <c r="B160" s="4" t="s">
        <v>477</v>
      </c>
      <c r="C160" s="15"/>
      <c r="D160" s="16" t="s">
        <v>428</v>
      </c>
      <c r="E160" s="17" t="s">
        <v>430</v>
      </c>
      <c r="F160" s="1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</row>
    <row r="161" spans="1:17" s="20" customFormat="1" ht="13.15" customHeight="1" x14ac:dyDescent="0.25">
      <c r="A161" s="4" t="s">
        <v>196</v>
      </c>
      <c r="B161" s="4" t="s">
        <v>477</v>
      </c>
      <c r="C161" s="13" t="s">
        <v>200</v>
      </c>
      <c r="D161" s="19" t="s">
        <v>674</v>
      </c>
      <c r="E161" s="13"/>
      <c r="F161" s="19"/>
      <c r="G161" s="1">
        <v>1087847.3299999996</v>
      </c>
      <c r="H161" s="1">
        <v>0</v>
      </c>
      <c r="I161" s="1">
        <v>0</v>
      </c>
      <c r="J161" s="1">
        <v>151052.29999999999</v>
      </c>
      <c r="K161" s="1">
        <v>0</v>
      </c>
      <c r="L161" s="1">
        <v>792957.66999999993</v>
      </c>
      <c r="M161" s="1">
        <v>80590</v>
      </c>
      <c r="N161" s="1">
        <v>0</v>
      </c>
      <c r="O161" s="1">
        <v>0</v>
      </c>
      <c r="P161" s="1">
        <v>0</v>
      </c>
      <c r="Q161" s="1">
        <f t="shared" ref="Q161:Q162" si="129">SUM(G161:P161)</f>
        <v>2112447.2999999998</v>
      </c>
    </row>
    <row r="162" spans="1:17" s="20" customFormat="1" ht="13.15" customHeight="1" x14ac:dyDescent="0.25">
      <c r="A162" s="4" t="s">
        <v>196</v>
      </c>
      <c r="B162" s="4" t="s">
        <v>477</v>
      </c>
      <c r="C162" s="13" t="s">
        <v>200</v>
      </c>
      <c r="D162" s="19" t="s">
        <v>675</v>
      </c>
      <c r="E162" s="13"/>
      <c r="F162" s="19"/>
      <c r="G162" s="1">
        <v>25633.54</v>
      </c>
      <c r="H162" s="1">
        <v>0</v>
      </c>
      <c r="I162" s="1">
        <v>0</v>
      </c>
      <c r="J162" s="1">
        <v>0</v>
      </c>
      <c r="K162" s="1">
        <v>0</v>
      </c>
      <c r="L162" s="1">
        <v>29853.97</v>
      </c>
      <c r="M162" s="1">
        <v>0</v>
      </c>
      <c r="N162" s="1">
        <v>0</v>
      </c>
      <c r="O162" s="1">
        <v>0</v>
      </c>
      <c r="P162" s="1">
        <v>0</v>
      </c>
      <c r="Q162" s="1">
        <f t="shared" si="129"/>
        <v>55487.51</v>
      </c>
    </row>
    <row r="163" spans="1:17" s="20" customFormat="1" ht="13.15" customHeight="1" x14ac:dyDescent="0.25">
      <c r="A163" s="4" t="s">
        <v>196</v>
      </c>
      <c r="B163" s="4" t="s">
        <v>477</v>
      </c>
      <c r="C163" s="13" t="s">
        <v>200</v>
      </c>
      <c r="D163" s="19" t="s">
        <v>454</v>
      </c>
      <c r="E163" s="13"/>
      <c r="F163" s="19"/>
      <c r="G163" s="1">
        <v>1113480.8699999996</v>
      </c>
      <c r="H163" s="1">
        <v>0</v>
      </c>
      <c r="I163" s="1">
        <v>0</v>
      </c>
      <c r="J163" s="1">
        <v>151052.29999999999</v>
      </c>
      <c r="K163" s="1">
        <v>0</v>
      </c>
      <c r="L163" s="1">
        <v>822811.6399999999</v>
      </c>
      <c r="M163" s="1">
        <v>80590</v>
      </c>
      <c r="N163" s="1">
        <v>0</v>
      </c>
      <c r="O163" s="1">
        <v>0</v>
      </c>
      <c r="P163" s="1">
        <v>0</v>
      </c>
      <c r="Q163" s="1">
        <f t="shared" ref="G163:Q163" si="130">Q161+Q162</f>
        <v>2167934.8099999996</v>
      </c>
    </row>
    <row r="164" spans="1:17" ht="13.15" customHeight="1" x14ac:dyDescent="0.2">
      <c r="A164" s="4" t="s">
        <v>196</v>
      </c>
      <c r="B164" s="4" t="s">
        <v>477</v>
      </c>
      <c r="C164" s="9" t="s">
        <v>200</v>
      </c>
      <c r="D164" s="9" t="s">
        <v>690</v>
      </c>
      <c r="E164" s="14"/>
      <c r="F164" s="14">
        <v>276.39999999999998</v>
      </c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>
        <f t="shared" ref="Q164" si="131">Q163/F164</f>
        <v>7843.4689218523872</v>
      </c>
    </row>
    <row r="165" spans="1:17" ht="13.15" customHeight="1" x14ac:dyDescent="0.2">
      <c r="A165" s="4" t="str">
        <f>A164</f>
        <v>0250</v>
      </c>
      <c r="B165" s="4" t="str">
        <f t="shared" ref="B165" si="132">B164</f>
        <v xml:space="preserve">BACASPRINGFIELD </v>
      </c>
      <c r="C165" s="9" t="str">
        <f t="shared" ref="C165" si="133">C164</f>
        <v xml:space="preserve">$ </v>
      </c>
      <c r="D165" s="9" t="s">
        <v>691</v>
      </c>
      <c r="E165" s="14"/>
      <c r="F165" s="14">
        <v>304</v>
      </c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>
        <f t="shared" ref="Q165" si="134">Q163/F165</f>
        <v>7131.364506578946</v>
      </c>
    </row>
    <row r="166" spans="1:17" s="25" customFormat="1" ht="13.15" customHeight="1" x14ac:dyDescent="0.2">
      <c r="A166" s="4" t="s">
        <v>196</v>
      </c>
      <c r="B166" s="4" t="s">
        <v>477</v>
      </c>
      <c r="C166" s="14" t="s">
        <v>199</v>
      </c>
      <c r="D166" s="2" t="s">
        <v>676</v>
      </c>
      <c r="E166" s="14"/>
      <c r="F166" s="14"/>
      <c r="G166" s="24">
        <v>51.361363121430749</v>
      </c>
      <c r="H166" s="24">
        <v>0</v>
      </c>
      <c r="I166" s="24">
        <v>0</v>
      </c>
      <c r="J166" s="24">
        <v>6.9675665201390444</v>
      </c>
      <c r="K166" s="24">
        <v>0</v>
      </c>
      <c r="L166" s="24">
        <v>37.953707657842351</v>
      </c>
      <c r="M166" s="24">
        <v>3.7173627005878473</v>
      </c>
      <c r="N166" s="24">
        <v>0</v>
      </c>
      <c r="O166" s="24">
        <v>0</v>
      </c>
      <c r="P166" s="24">
        <v>0</v>
      </c>
      <c r="Q166" s="24">
        <f t="shared" ref="G166:Q166" si="135">(Q163/$Q163)*100</f>
        <v>100</v>
      </c>
    </row>
    <row r="167" spans="1:17" ht="13.15" customHeight="1" x14ac:dyDescent="0.2">
      <c r="A167" s="4" t="s">
        <v>196</v>
      </c>
      <c r="B167" s="4" t="s">
        <v>477</v>
      </c>
      <c r="C167" s="9"/>
      <c r="D167" s="9"/>
      <c r="E167" s="14"/>
      <c r="F167" s="14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</row>
    <row r="168" spans="1:17" ht="13.15" customHeight="1" x14ac:dyDescent="0.2">
      <c r="A168" s="4" t="s">
        <v>193</v>
      </c>
      <c r="B168" s="4" t="s">
        <v>478</v>
      </c>
      <c r="C168" s="15"/>
      <c r="D168" s="16" t="s">
        <v>428</v>
      </c>
      <c r="E168" s="17" t="s">
        <v>429</v>
      </c>
      <c r="F168" s="1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1:17" s="20" customFormat="1" ht="13.15" customHeight="1" x14ac:dyDescent="0.25">
      <c r="A169" s="4" t="s">
        <v>193</v>
      </c>
      <c r="B169" s="4" t="s">
        <v>478</v>
      </c>
      <c r="C169" s="13" t="s">
        <v>200</v>
      </c>
      <c r="D169" s="19" t="s">
        <v>674</v>
      </c>
      <c r="E169" s="13"/>
      <c r="F169" s="19"/>
      <c r="G169" s="1">
        <v>206599.97</v>
      </c>
      <c r="H169" s="1">
        <v>0</v>
      </c>
      <c r="I169" s="1">
        <v>11335.91</v>
      </c>
      <c r="J169" s="1">
        <v>0</v>
      </c>
      <c r="K169" s="1">
        <v>0</v>
      </c>
      <c r="L169" s="1">
        <v>980201.07000000007</v>
      </c>
      <c r="M169" s="1">
        <v>0</v>
      </c>
      <c r="N169" s="1">
        <v>0</v>
      </c>
      <c r="O169" s="1">
        <v>33363.589999999997</v>
      </c>
      <c r="P169" s="1">
        <v>0</v>
      </c>
      <c r="Q169" s="1">
        <f t="shared" ref="Q169:Q170" si="136">SUM(G169:P169)</f>
        <v>1231500.5400000003</v>
      </c>
    </row>
    <row r="170" spans="1:17" s="20" customFormat="1" ht="13.15" customHeight="1" x14ac:dyDescent="0.25">
      <c r="A170" s="4" t="s">
        <v>193</v>
      </c>
      <c r="B170" s="4" t="s">
        <v>478</v>
      </c>
      <c r="C170" s="13" t="s">
        <v>200</v>
      </c>
      <c r="D170" s="19" t="s">
        <v>675</v>
      </c>
      <c r="E170" s="13"/>
      <c r="F170" s="19"/>
      <c r="G170" s="1">
        <v>0</v>
      </c>
      <c r="H170" s="1">
        <v>0</v>
      </c>
      <c r="I170" s="1">
        <v>64766.98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f t="shared" si="136"/>
        <v>64766.98</v>
      </c>
    </row>
    <row r="171" spans="1:17" s="20" customFormat="1" ht="13.15" customHeight="1" x14ac:dyDescent="0.25">
      <c r="A171" s="4" t="s">
        <v>193</v>
      </c>
      <c r="B171" s="4" t="s">
        <v>478</v>
      </c>
      <c r="C171" s="13" t="s">
        <v>200</v>
      </c>
      <c r="D171" s="19" t="s">
        <v>454</v>
      </c>
      <c r="E171" s="13"/>
      <c r="F171" s="19"/>
      <c r="G171" s="1">
        <v>206599.97</v>
      </c>
      <c r="H171" s="1">
        <v>0</v>
      </c>
      <c r="I171" s="1">
        <v>76102.89</v>
      </c>
      <c r="J171" s="1">
        <v>0</v>
      </c>
      <c r="K171" s="1">
        <v>0</v>
      </c>
      <c r="L171" s="1">
        <v>980201.07000000007</v>
      </c>
      <c r="M171" s="1">
        <v>0</v>
      </c>
      <c r="N171" s="1">
        <v>0</v>
      </c>
      <c r="O171" s="1">
        <v>33363.589999999997</v>
      </c>
      <c r="P171" s="1">
        <v>0</v>
      </c>
      <c r="Q171" s="1">
        <f t="shared" ref="G171:Q171" si="137">Q169+Q170</f>
        <v>1296267.5200000003</v>
      </c>
    </row>
    <row r="172" spans="1:17" ht="13.15" customHeight="1" x14ac:dyDescent="0.2">
      <c r="A172" s="4" t="s">
        <v>193</v>
      </c>
      <c r="B172" s="4" t="s">
        <v>478</v>
      </c>
      <c r="C172" s="9" t="s">
        <v>200</v>
      </c>
      <c r="D172" s="9" t="s">
        <v>690</v>
      </c>
      <c r="E172" s="14"/>
      <c r="F172" s="14">
        <v>139.19999999999999</v>
      </c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>
        <f t="shared" ref="Q172" si="138">Q171/F172</f>
        <v>9312.2666666666701</v>
      </c>
    </row>
    <row r="173" spans="1:17" ht="13.15" customHeight="1" x14ac:dyDescent="0.2">
      <c r="A173" s="4" t="str">
        <f>A172</f>
        <v>0260</v>
      </c>
      <c r="B173" s="4" t="str">
        <f t="shared" ref="B173" si="139">B172</f>
        <v>BACAVILAS RE-5</v>
      </c>
      <c r="C173" s="9" t="str">
        <f t="shared" ref="C173" si="140">C172</f>
        <v xml:space="preserve">$ </v>
      </c>
      <c r="D173" s="9" t="s">
        <v>691</v>
      </c>
      <c r="E173" s="14"/>
      <c r="F173" s="14">
        <v>201</v>
      </c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>
        <f t="shared" ref="Q173" si="141">Q171/F173</f>
        <v>6449.0921393034841</v>
      </c>
    </row>
    <row r="174" spans="1:17" s="25" customFormat="1" ht="13.15" customHeight="1" x14ac:dyDescent="0.2">
      <c r="A174" s="4" t="s">
        <v>193</v>
      </c>
      <c r="B174" s="4" t="s">
        <v>478</v>
      </c>
      <c r="C174" s="14" t="s">
        <v>199</v>
      </c>
      <c r="D174" s="2" t="s">
        <v>676</v>
      </c>
      <c r="E174" s="14"/>
      <c r="F174" s="14"/>
      <c r="G174" s="24">
        <v>15.938065778273913</v>
      </c>
      <c r="H174" s="24">
        <v>0</v>
      </c>
      <c r="I174" s="24">
        <v>5.870924699247265</v>
      </c>
      <c r="J174" s="24">
        <v>0</v>
      </c>
      <c r="K174" s="24">
        <v>0</v>
      </c>
      <c r="L174" s="24">
        <v>75.617189729478056</v>
      </c>
      <c r="M174" s="24">
        <v>0</v>
      </c>
      <c r="N174" s="24">
        <v>0</v>
      </c>
      <c r="O174" s="24">
        <v>2.5738197930007525</v>
      </c>
      <c r="P174" s="24">
        <v>0</v>
      </c>
      <c r="Q174" s="24">
        <f t="shared" ref="G174:Q174" si="142">(Q171/$Q171)*100</f>
        <v>100</v>
      </c>
    </row>
    <row r="175" spans="1:17" ht="13.15" customHeight="1" x14ac:dyDescent="0.2">
      <c r="A175" s="4" t="s">
        <v>193</v>
      </c>
      <c r="B175" s="4" t="s">
        <v>478</v>
      </c>
      <c r="C175" s="9"/>
      <c r="D175" s="9"/>
      <c r="E175" s="14"/>
      <c r="F175" s="14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</row>
    <row r="176" spans="1:17" ht="13.15" customHeight="1" x14ac:dyDescent="0.2">
      <c r="A176" s="4" t="s">
        <v>95</v>
      </c>
      <c r="B176" s="4" t="s">
        <v>479</v>
      </c>
      <c r="C176" s="15"/>
      <c r="D176" s="16" t="s">
        <v>428</v>
      </c>
      <c r="E176" s="17" t="s">
        <v>427</v>
      </c>
      <c r="F176" s="1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</row>
    <row r="177" spans="1:17" s="20" customFormat="1" ht="13.15" customHeight="1" x14ac:dyDescent="0.25">
      <c r="A177" s="4" t="s">
        <v>95</v>
      </c>
      <c r="B177" s="4" t="s">
        <v>479</v>
      </c>
      <c r="C177" s="13" t="s">
        <v>200</v>
      </c>
      <c r="D177" s="19" t="s">
        <v>674</v>
      </c>
      <c r="E177" s="13"/>
      <c r="F177" s="19"/>
      <c r="G177" s="1">
        <v>212540.5</v>
      </c>
      <c r="H177" s="1">
        <v>0</v>
      </c>
      <c r="I177" s="1">
        <v>0</v>
      </c>
      <c r="J177" s="1">
        <v>0</v>
      </c>
      <c r="K177" s="1">
        <v>0</v>
      </c>
      <c r="L177" s="1">
        <v>550769.59000000008</v>
      </c>
      <c r="M177" s="1">
        <v>49184.039999999994</v>
      </c>
      <c r="N177" s="1">
        <v>0</v>
      </c>
      <c r="O177" s="1">
        <v>106542.71999999999</v>
      </c>
      <c r="P177" s="1">
        <v>0</v>
      </c>
      <c r="Q177" s="1">
        <f t="shared" ref="Q177:Q178" si="143">SUM(G177:P177)</f>
        <v>919036.85000000009</v>
      </c>
    </row>
    <row r="178" spans="1:17" s="20" customFormat="1" ht="13.15" customHeight="1" x14ac:dyDescent="0.25">
      <c r="A178" s="4" t="s">
        <v>95</v>
      </c>
      <c r="B178" s="4" t="s">
        <v>479</v>
      </c>
      <c r="C178" s="13" t="s">
        <v>200</v>
      </c>
      <c r="D178" s="19" t="s">
        <v>675</v>
      </c>
      <c r="E178" s="13"/>
      <c r="F178" s="19"/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44123.789999999994</v>
      </c>
      <c r="M178" s="1">
        <v>0</v>
      </c>
      <c r="N178" s="1">
        <v>0</v>
      </c>
      <c r="O178" s="1">
        <v>0</v>
      </c>
      <c r="P178" s="1">
        <v>0</v>
      </c>
      <c r="Q178" s="1">
        <f t="shared" si="143"/>
        <v>44123.789999999994</v>
      </c>
    </row>
    <row r="179" spans="1:17" s="20" customFormat="1" ht="13.15" customHeight="1" x14ac:dyDescent="0.25">
      <c r="A179" s="4" t="s">
        <v>95</v>
      </c>
      <c r="B179" s="4" t="s">
        <v>479</v>
      </c>
      <c r="C179" s="13" t="s">
        <v>200</v>
      </c>
      <c r="D179" s="19" t="s">
        <v>454</v>
      </c>
      <c r="E179" s="13"/>
      <c r="F179" s="19"/>
      <c r="G179" s="1">
        <v>212540.5</v>
      </c>
      <c r="H179" s="1">
        <v>0</v>
      </c>
      <c r="I179" s="1">
        <v>0</v>
      </c>
      <c r="J179" s="1">
        <v>0</v>
      </c>
      <c r="K179" s="1">
        <v>0</v>
      </c>
      <c r="L179" s="1">
        <v>594893.38000000012</v>
      </c>
      <c r="M179" s="1">
        <v>49184.039999999994</v>
      </c>
      <c r="N179" s="1">
        <v>0</v>
      </c>
      <c r="O179" s="1">
        <v>106542.71999999999</v>
      </c>
      <c r="P179" s="1">
        <v>0</v>
      </c>
      <c r="Q179" s="1">
        <f t="shared" ref="G179:Q179" si="144">Q177+Q178</f>
        <v>963160.64000000013</v>
      </c>
    </row>
    <row r="180" spans="1:17" ht="13.15" customHeight="1" x14ac:dyDescent="0.2">
      <c r="A180" s="4" t="s">
        <v>95</v>
      </c>
      <c r="B180" s="4" t="s">
        <v>479</v>
      </c>
      <c r="C180" s="9" t="s">
        <v>200</v>
      </c>
      <c r="D180" s="9" t="s">
        <v>690</v>
      </c>
      <c r="E180" s="14"/>
      <c r="F180" s="14">
        <v>50</v>
      </c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>
        <f t="shared" ref="Q180" si="145">Q179/F180</f>
        <v>19263.212800000001</v>
      </c>
    </row>
    <row r="181" spans="1:17" ht="13.15" customHeight="1" x14ac:dyDescent="0.2">
      <c r="A181" s="4" t="str">
        <f>A180</f>
        <v>0270</v>
      </c>
      <c r="B181" s="4" t="str">
        <f t="shared" ref="B181" si="146">B180</f>
        <v>BACACAMPO RE-6</v>
      </c>
      <c r="C181" s="9" t="str">
        <f t="shared" ref="C181" si="147">C180</f>
        <v xml:space="preserve">$ </v>
      </c>
      <c r="D181" s="9" t="s">
        <v>691</v>
      </c>
      <c r="E181" s="14"/>
      <c r="F181" s="14">
        <v>33</v>
      </c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>
        <f t="shared" ref="Q181" si="148">Q179/F181</f>
        <v>29186.686060606065</v>
      </c>
    </row>
    <row r="182" spans="1:17" s="25" customFormat="1" ht="13.15" customHeight="1" x14ac:dyDescent="0.2">
      <c r="A182" s="4" t="s">
        <v>95</v>
      </c>
      <c r="B182" s="4" t="s">
        <v>479</v>
      </c>
      <c r="C182" s="14" t="s">
        <v>199</v>
      </c>
      <c r="D182" s="2" t="s">
        <v>676</v>
      </c>
      <c r="E182" s="14"/>
      <c r="F182" s="14"/>
      <c r="G182" s="24">
        <v>22.066983551155079</v>
      </c>
      <c r="H182" s="24">
        <v>0</v>
      </c>
      <c r="I182" s="24">
        <v>0</v>
      </c>
      <c r="J182" s="24">
        <v>0</v>
      </c>
      <c r="K182" s="24">
        <v>0</v>
      </c>
      <c r="L182" s="24">
        <v>61.764710401787184</v>
      </c>
      <c r="M182" s="24">
        <v>5.1065251171393369</v>
      </c>
      <c r="N182" s="24">
        <v>0</v>
      </c>
      <c r="O182" s="24">
        <v>11.061780929918395</v>
      </c>
      <c r="P182" s="24">
        <v>0</v>
      </c>
      <c r="Q182" s="24">
        <f t="shared" ref="G182:Q182" si="149">(Q179/$Q179)*100</f>
        <v>100</v>
      </c>
    </row>
    <row r="183" spans="1:17" ht="13.15" customHeight="1" x14ac:dyDescent="0.2">
      <c r="A183" s="4" t="s">
        <v>95</v>
      </c>
      <c r="B183" s="4" t="s">
        <v>479</v>
      </c>
      <c r="C183" s="9"/>
      <c r="D183" s="9"/>
      <c r="E183" s="14"/>
      <c r="F183" s="14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</row>
    <row r="184" spans="1:17" ht="13.15" customHeight="1" x14ac:dyDescent="0.2">
      <c r="A184" s="4" t="s">
        <v>126</v>
      </c>
      <c r="B184" s="4" t="s">
        <v>480</v>
      </c>
      <c r="C184" s="15"/>
      <c r="D184" s="16" t="s">
        <v>425</v>
      </c>
      <c r="E184" s="17" t="s">
        <v>426</v>
      </c>
      <c r="F184" s="1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</row>
    <row r="185" spans="1:17" s="20" customFormat="1" ht="13.15" customHeight="1" x14ac:dyDescent="0.25">
      <c r="A185" s="4" t="s">
        <v>126</v>
      </c>
      <c r="B185" s="4" t="s">
        <v>480</v>
      </c>
      <c r="C185" s="13" t="s">
        <v>200</v>
      </c>
      <c r="D185" s="19" t="s">
        <v>674</v>
      </c>
      <c r="E185" s="13"/>
      <c r="F185" s="19"/>
      <c r="G185" s="1">
        <v>2110686.4600000004</v>
      </c>
      <c r="H185" s="1">
        <v>539140.03</v>
      </c>
      <c r="I185" s="1">
        <v>1068346.6700000002</v>
      </c>
      <c r="J185" s="1">
        <v>0</v>
      </c>
      <c r="K185" s="1">
        <v>1978976.6899999997</v>
      </c>
      <c r="L185" s="1">
        <v>168510.53</v>
      </c>
      <c r="M185" s="1">
        <v>427907.63999999996</v>
      </c>
      <c r="N185" s="1">
        <v>0</v>
      </c>
      <c r="O185" s="1">
        <v>0</v>
      </c>
      <c r="P185" s="1">
        <v>0</v>
      </c>
      <c r="Q185" s="1">
        <f t="shared" ref="Q185:Q186" si="150">SUM(G185:P185)</f>
        <v>6293568.0199999996</v>
      </c>
    </row>
    <row r="186" spans="1:17" s="20" customFormat="1" ht="13.15" customHeight="1" x14ac:dyDescent="0.25">
      <c r="A186" s="4" t="s">
        <v>126</v>
      </c>
      <c r="B186" s="4" t="s">
        <v>480</v>
      </c>
      <c r="C186" s="13" t="s">
        <v>200</v>
      </c>
      <c r="D186" s="19" t="s">
        <v>675</v>
      </c>
      <c r="E186" s="13"/>
      <c r="F186" s="19"/>
      <c r="G186" s="1">
        <v>0</v>
      </c>
      <c r="H186" s="1">
        <v>3691.8</v>
      </c>
      <c r="I186" s="1">
        <v>6974.33</v>
      </c>
      <c r="J186" s="1">
        <v>0</v>
      </c>
      <c r="K186" s="1">
        <v>2951.67</v>
      </c>
      <c r="L186" s="1">
        <v>0</v>
      </c>
      <c r="M186" s="1">
        <v>1072.21</v>
      </c>
      <c r="N186" s="1">
        <v>0</v>
      </c>
      <c r="O186" s="1">
        <v>0</v>
      </c>
      <c r="P186" s="1">
        <v>0</v>
      </c>
      <c r="Q186" s="1">
        <f t="shared" si="150"/>
        <v>14690.010000000002</v>
      </c>
    </row>
    <row r="187" spans="1:17" s="20" customFormat="1" ht="13.15" customHeight="1" x14ac:dyDescent="0.25">
      <c r="A187" s="4" t="s">
        <v>126</v>
      </c>
      <c r="B187" s="4" t="s">
        <v>480</v>
      </c>
      <c r="C187" s="13" t="s">
        <v>200</v>
      </c>
      <c r="D187" s="19" t="s">
        <v>454</v>
      </c>
      <c r="E187" s="13"/>
      <c r="F187" s="19"/>
      <c r="G187" s="1">
        <v>2110686.4600000004</v>
      </c>
      <c r="H187" s="1">
        <v>542831.83000000007</v>
      </c>
      <c r="I187" s="1">
        <v>1075321.0000000002</v>
      </c>
      <c r="J187" s="1">
        <v>0</v>
      </c>
      <c r="K187" s="1">
        <v>1981928.3599999996</v>
      </c>
      <c r="L187" s="1">
        <v>168510.53</v>
      </c>
      <c r="M187" s="1">
        <v>428979.85</v>
      </c>
      <c r="N187" s="1">
        <v>0</v>
      </c>
      <c r="O187" s="1">
        <v>0</v>
      </c>
      <c r="P187" s="1">
        <v>0</v>
      </c>
      <c r="Q187" s="1">
        <f t="shared" ref="G187:Q187" si="151">Q185+Q186</f>
        <v>6308258.0299999993</v>
      </c>
    </row>
    <row r="188" spans="1:17" ht="13.15" customHeight="1" x14ac:dyDescent="0.2">
      <c r="A188" s="4" t="s">
        <v>126</v>
      </c>
      <c r="B188" s="4" t="s">
        <v>480</v>
      </c>
      <c r="C188" s="9" t="s">
        <v>200</v>
      </c>
      <c r="D188" s="9" t="s">
        <v>690</v>
      </c>
      <c r="E188" s="14"/>
      <c r="F188" s="14">
        <v>811.5</v>
      </c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>
        <f t="shared" ref="Q188" si="152">Q187/F188</f>
        <v>7773.5773629081941</v>
      </c>
    </row>
    <row r="189" spans="1:17" ht="13.15" customHeight="1" x14ac:dyDescent="0.2">
      <c r="A189" s="4" t="str">
        <f>A188</f>
        <v>0290</v>
      </c>
      <c r="B189" s="4" t="str">
        <f t="shared" ref="B189" si="153">B188</f>
        <v>BENTLAS ANIMAS R</v>
      </c>
      <c r="C189" s="9" t="str">
        <f t="shared" ref="C189" si="154">C188</f>
        <v xml:space="preserve">$ </v>
      </c>
      <c r="D189" s="9" t="s">
        <v>691</v>
      </c>
      <c r="E189" s="14"/>
      <c r="F189" s="14">
        <v>822</v>
      </c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>
        <f t="shared" ref="Q189" si="155">Q187/F189</f>
        <v>7674.2798418491475</v>
      </c>
    </row>
    <row r="190" spans="1:17" s="25" customFormat="1" ht="13.15" customHeight="1" x14ac:dyDescent="0.2">
      <c r="A190" s="4" t="s">
        <v>126</v>
      </c>
      <c r="B190" s="4" t="s">
        <v>480</v>
      </c>
      <c r="C190" s="14" t="s">
        <v>199</v>
      </c>
      <c r="D190" s="2" t="s">
        <v>676</v>
      </c>
      <c r="E190" s="14"/>
      <c r="F190" s="14"/>
      <c r="G190" s="24">
        <v>33.459101545343742</v>
      </c>
      <c r="H190" s="24">
        <v>8.6050987042456164</v>
      </c>
      <c r="I190" s="24">
        <v>17.046243113172093</v>
      </c>
      <c r="J190" s="24">
        <v>0</v>
      </c>
      <c r="K190" s="24">
        <v>31.417997656002665</v>
      </c>
      <c r="L190" s="24">
        <v>2.6712688225278574</v>
      </c>
      <c r="M190" s="24">
        <v>6.8002901587080462</v>
      </c>
      <c r="N190" s="24">
        <v>0</v>
      </c>
      <c r="O190" s="24">
        <v>0</v>
      </c>
      <c r="P190" s="24">
        <v>0</v>
      </c>
      <c r="Q190" s="24">
        <f t="shared" ref="G190:Q190" si="156">(Q187/$Q187)*100</f>
        <v>100</v>
      </c>
    </row>
    <row r="191" spans="1:17" ht="13.15" customHeight="1" x14ac:dyDescent="0.2">
      <c r="A191" s="4" t="s">
        <v>126</v>
      </c>
      <c r="B191" s="4" t="s">
        <v>480</v>
      </c>
      <c r="C191" s="9"/>
      <c r="D191" s="9"/>
      <c r="E191" s="14"/>
      <c r="F191" s="14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</row>
    <row r="192" spans="1:17" ht="13.15" customHeight="1" x14ac:dyDescent="0.2">
      <c r="A192" s="4" t="s">
        <v>71</v>
      </c>
      <c r="B192" s="4" t="s">
        <v>481</v>
      </c>
      <c r="C192" s="15"/>
      <c r="D192" s="16" t="s">
        <v>425</v>
      </c>
      <c r="E192" s="17" t="s">
        <v>424</v>
      </c>
      <c r="F192" s="1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</row>
    <row r="193" spans="1:17" s="20" customFormat="1" ht="13.15" customHeight="1" x14ac:dyDescent="0.25">
      <c r="A193" s="4" t="s">
        <v>71</v>
      </c>
      <c r="B193" s="4" t="s">
        <v>481</v>
      </c>
      <c r="C193" s="13" t="s">
        <v>200</v>
      </c>
      <c r="D193" s="19" t="s">
        <v>674</v>
      </c>
      <c r="E193" s="13"/>
      <c r="F193" s="19"/>
      <c r="G193" s="1">
        <v>957841.80000000016</v>
      </c>
      <c r="H193" s="1">
        <v>95468</v>
      </c>
      <c r="I193" s="1">
        <v>885017.79000000015</v>
      </c>
      <c r="J193" s="1">
        <v>0</v>
      </c>
      <c r="K193" s="1">
        <v>0</v>
      </c>
      <c r="L193" s="1">
        <v>0</v>
      </c>
      <c r="M193" s="1">
        <v>645865.74000000011</v>
      </c>
      <c r="N193" s="1">
        <v>0</v>
      </c>
      <c r="O193" s="1">
        <v>0</v>
      </c>
      <c r="P193" s="1">
        <v>0</v>
      </c>
      <c r="Q193" s="1">
        <f t="shared" ref="Q193:Q194" si="157">SUM(G193:P193)</f>
        <v>2584193.3300000005</v>
      </c>
    </row>
    <row r="194" spans="1:17" s="20" customFormat="1" ht="13.15" customHeight="1" x14ac:dyDescent="0.25">
      <c r="A194" s="4" t="s">
        <v>71</v>
      </c>
      <c r="B194" s="4" t="s">
        <v>481</v>
      </c>
      <c r="C194" s="13" t="s">
        <v>200</v>
      </c>
      <c r="D194" s="19" t="s">
        <v>675</v>
      </c>
      <c r="E194" s="13"/>
      <c r="F194" s="19"/>
      <c r="G194" s="1">
        <v>0</v>
      </c>
      <c r="H194" s="1">
        <v>0</v>
      </c>
      <c r="I194" s="1">
        <v>132591.38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f t="shared" si="157"/>
        <v>132591.38</v>
      </c>
    </row>
    <row r="195" spans="1:17" s="20" customFormat="1" ht="13.15" customHeight="1" x14ac:dyDescent="0.25">
      <c r="A195" s="4" t="s">
        <v>71</v>
      </c>
      <c r="B195" s="4" t="s">
        <v>481</v>
      </c>
      <c r="C195" s="13" t="s">
        <v>200</v>
      </c>
      <c r="D195" s="19" t="s">
        <v>454</v>
      </c>
      <c r="E195" s="13"/>
      <c r="F195" s="19"/>
      <c r="G195" s="1">
        <v>957841.80000000016</v>
      </c>
      <c r="H195" s="1">
        <v>95468</v>
      </c>
      <c r="I195" s="1">
        <v>1017609.1700000002</v>
      </c>
      <c r="J195" s="1">
        <v>0</v>
      </c>
      <c r="K195" s="1">
        <v>0</v>
      </c>
      <c r="L195" s="1">
        <v>0</v>
      </c>
      <c r="M195" s="1">
        <v>645865.74000000011</v>
      </c>
      <c r="N195" s="1">
        <v>0</v>
      </c>
      <c r="O195" s="1">
        <v>0</v>
      </c>
      <c r="P195" s="1">
        <v>0</v>
      </c>
      <c r="Q195" s="1">
        <f t="shared" ref="G195:Q195" si="158">Q193+Q194</f>
        <v>2716784.7100000004</v>
      </c>
    </row>
    <row r="196" spans="1:17" ht="13.15" customHeight="1" x14ac:dyDescent="0.2">
      <c r="A196" s="4" t="s">
        <v>71</v>
      </c>
      <c r="B196" s="4" t="s">
        <v>481</v>
      </c>
      <c r="C196" s="9" t="s">
        <v>200</v>
      </c>
      <c r="D196" s="9" t="s">
        <v>690</v>
      </c>
      <c r="E196" s="14"/>
      <c r="F196" s="14">
        <v>241</v>
      </c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>
        <f t="shared" ref="Q196" si="159">Q195/F196</f>
        <v>11272.965601659753</v>
      </c>
    </row>
    <row r="197" spans="1:17" ht="13.15" customHeight="1" x14ac:dyDescent="0.2">
      <c r="A197" s="4" t="str">
        <f>A196</f>
        <v>0310</v>
      </c>
      <c r="B197" s="4" t="str">
        <f t="shared" ref="B197" si="160">B196</f>
        <v>BENTMCCLAVE RE-2</v>
      </c>
      <c r="C197" s="9" t="str">
        <f t="shared" ref="C197" si="161">C196</f>
        <v xml:space="preserve">$ </v>
      </c>
      <c r="D197" s="9" t="s">
        <v>691</v>
      </c>
      <c r="E197" s="14"/>
      <c r="F197" s="14">
        <v>258</v>
      </c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>
        <f t="shared" ref="Q197" si="162">Q195/F197</f>
        <v>10530.173294573646</v>
      </c>
    </row>
    <row r="198" spans="1:17" s="25" customFormat="1" ht="13.15" customHeight="1" x14ac:dyDescent="0.2">
      <c r="A198" s="4" t="s">
        <v>71</v>
      </c>
      <c r="B198" s="4" t="s">
        <v>481</v>
      </c>
      <c r="C198" s="14" t="s">
        <v>199</v>
      </c>
      <c r="D198" s="2" t="s">
        <v>676</v>
      </c>
      <c r="E198" s="14"/>
      <c r="F198" s="14"/>
      <c r="G198" s="24">
        <v>35.256448421339947</v>
      </c>
      <c r="H198" s="24">
        <v>3.5140068202165344</v>
      </c>
      <c r="I198" s="24">
        <v>37.456378720564871</v>
      </c>
      <c r="J198" s="24">
        <v>0</v>
      </c>
      <c r="K198" s="24">
        <v>0</v>
      </c>
      <c r="L198" s="24">
        <v>0</v>
      </c>
      <c r="M198" s="24">
        <v>23.773166037878653</v>
      </c>
      <c r="N198" s="24">
        <v>0</v>
      </c>
      <c r="O198" s="24">
        <v>0</v>
      </c>
      <c r="P198" s="24">
        <v>0</v>
      </c>
      <c r="Q198" s="24">
        <f t="shared" ref="G198:Q198" si="163">(Q195/$Q195)*100</f>
        <v>100</v>
      </c>
    </row>
    <row r="199" spans="1:17" ht="13.15" customHeight="1" x14ac:dyDescent="0.2">
      <c r="A199" s="4" t="s">
        <v>71</v>
      </c>
      <c r="B199" s="4" t="s">
        <v>481</v>
      </c>
      <c r="C199" s="9"/>
      <c r="D199" s="9"/>
      <c r="E199" s="14"/>
      <c r="F199" s="14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</row>
    <row r="200" spans="1:17" ht="13.15" customHeight="1" x14ac:dyDescent="0.2">
      <c r="A200" s="4" t="s">
        <v>73</v>
      </c>
      <c r="B200" s="4" t="s">
        <v>482</v>
      </c>
      <c r="C200" s="15"/>
      <c r="D200" s="16" t="s">
        <v>422</v>
      </c>
      <c r="E200" s="17" t="s">
        <v>423</v>
      </c>
      <c r="F200" s="1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</row>
    <row r="201" spans="1:17" s="20" customFormat="1" ht="13.15" customHeight="1" x14ac:dyDescent="0.25">
      <c r="A201" s="4" t="s">
        <v>73</v>
      </c>
      <c r="B201" s="4" t="s">
        <v>482</v>
      </c>
      <c r="C201" s="13" t="s">
        <v>200</v>
      </c>
      <c r="D201" s="19" t="s">
        <v>674</v>
      </c>
      <c r="E201" s="13"/>
      <c r="F201" s="19"/>
      <c r="G201" s="1">
        <v>79223141.279999986</v>
      </c>
      <c r="H201" s="1">
        <v>28992893.939999983</v>
      </c>
      <c r="I201" s="1">
        <v>49245326.93</v>
      </c>
      <c r="J201" s="1">
        <v>0</v>
      </c>
      <c r="K201" s="1">
        <v>3471022.3699999996</v>
      </c>
      <c r="L201" s="1">
        <v>40268667.039999969</v>
      </c>
      <c r="M201" s="1">
        <v>49291941.510000013</v>
      </c>
      <c r="N201" s="1">
        <v>726.7</v>
      </c>
      <c r="O201" s="1">
        <v>0</v>
      </c>
      <c r="P201" s="1">
        <v>0</v>
      </c>
      <c r="Q201" s="1">
        <f t="shared" ref="Q201:Q202" si="164">SUM(G201:P201)</f>
        <v>250493719.76999995</v>
      </c>
    </row>
    <row r="202" spans="1:17" s="20" customFormat="1" ht="13.15" customHeight="1" x14ac:dyDescent="0.25">
      <c r="A202" s="4" t="s">
        <v>73</v>
      </c>
      <c r="B202" s="4" t="s">
        <v>482</v>
      </c>
      <c r="C202" s="13" t="s">
        <v>200</v>
      </c>
      <c r="D202" s="19" t="s">
        <v>675</v>
      </c>
      <c r="E202" s="13"/>
      <c r="F202" s="19"/>
      <c r="G202" s="1">
        <v>0</v>
      </c>
      <c r="H202" s="1">
        <v>16734.72</v>
      </c>
      <c r="I202" s="1">
        <v>93446.21</v>
      </c>
      <c r="J202" s="1">
        <v>0</v>
      </c>
      <c r="K202" s="1">
        <v>0</v>
      </c>
      <c r="L202" s="1">
        <v>59265</v>
      </c>
      <c r="M202" s="1">
        <v>273968.31</v>
      </c>
      <c r="N202" s="1">
        <v>0</v>
      </c>
      <c r="O202" s="1">
        <v>673886.03</v>
      </c>
      <c r="P202" s="1">
        <v>0</v>
      </c>
      <c r="Q202" s="1">
        <f t="shared" si="164"/>
        <v>1117300.27</v>
      </c>
    </row>
    <row r="203" spans="1:17" s="20" customFormat="1" ht="13.15" customHeight="1" x14ac:dyDescent="0.25">
      <c r="A203" s="4" t="s">
        <v>73</v>
      </c>
      <c r="B203" s="4" t="s">
        <v>482</v>
      </c>
      <c r="C203" s="13" t="s">
        <v>200</v>
      </c>
      <c r="D203" s="19" t="s">
        <v>454</v>
      </c>
      <c r="E203" s="13"/>
      <c r="F203" s="19"/>
      <c r="G203" s="1">
        <v>79223141.279999986</v>
      </c>
      <c r="H203" s="1">
        <v>29009628.659999982</v>
      </c>
      <c r="I203" s="1">
        <v>49338773.140000001</v>
      </c>
      <c r="J203" s="1">
        <v>0</v>
      </c>
      <c r="K203" s="1">
        <v>3471022.3699999996</v>
      </c>
      <c r="L203" s="1">
        <v>40327932.039999969</v>
      </c>
      <c r="M203" s="1">
        <v>49565909.820000015</v>
      </c>
      <c r="N203" s="1">
        <v>726.7</v>
      </c>
      <c r="O203" s="1">
        <v>673886.03</v>
      </c>
      <c r="P203" s="1">
        <v>0</v>
      </c>
      <c r="Q203" s="1">
        <f t="shared" ref="G203:Q203" si="165">Q201+Q202</f>
        <v>251611020.03999996</v>
      </c>
    </row>
    <row r="204" spans="1:17" ht="13.15" customHeight="1" x14ac:dyDescent="0.2">
      <c r="A204" s="4" t="s">
        <v>73</v>
      </c>
      <c r="B204" s="4" t="s">
        <v>482</v>
      </c>
      <c r="C204" s="9" t="s">
        <v>200</v>
      </c>
      <c r="D204" s="9" t="s">
        <v>690</v>
      </c>
      <c r="E204" s="14"/>
      <c r="F204" s="14">
        <v>31269.200000000001</v>
      </c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>
        <f t="shared" ref="Q204" si="166">Q203/F204</f>
        <v>8046.6088048303109</v>
      </c>
    </row>
    <row r="205" spans="1:17" ht="13.15" customHeight="1" x14ac:dyDescent="0.2">
      <c r="A205" s="4" t="str">
        <f>A204</f>
        <v>0470</v>
      </c>
      <c r="B205" s="4" t="str">
        <f t="shared" ref="B205" si="167">B204</f>
        <v>BOULDST VRAIN VAL</v>
      </c>
      <c r="C205" s="9" t="str">
        <f t="shared" ref="C205" si="168">C204</f>
        <v xml:space="preserve">$ </v>
      </c>
      <c r="D205" s="9" t="s">
        <v>691</v>
      </c>
      <c r="E205" s="14"/>
      <c r="F205" s="14">
        <v>32639</v>
      </c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>
        <f t="shared" ref="Q205" si="169">Q203/F205</f>
        <v>7708.9071368608093</v>
      </c>
    </row>
    <row r="206" spans="1:17" s="25" customFormat="1" ht="13.15" customHeight="1" x14ac:dyDescent="0.2">
      <c r="A206" s="4" t="s">
        <v>73</v>
      </c>
      <c r="B206" s="4" t="s">
        <v>482</v>
      </c>
      <c r="C206" s="14" t="s">
        <v>199</v>
      </c>
      <c r="D206" s="2" t="s">
        <v>676</v>
      </c>
      <c r="E206" s="14"/>
      <c r="F206" s="14"/>
      <c r="G206" s="24">
        <v>31.486355910566022</v>
      </c>
      <c r="H206" s="24">
        <v>11.529554093214266</v>
      </c>
      <c r="I206" s="24">
        <v>19.609146345083118</v>
      </c>
      <c r="J206" s="24">
        <v>0</v>
      </c>
      <c r="K206" s="24">
        <v>1.379519215592462</v>
      </c>
      <c r="L206" s="24">
        <v>16.027887822079027</v>
      </c>
      <c r="M206" s="24">
        <v>19.69941929098346</v>
      </c>
      <c r="N206" s="24">
        <v>2.8881882831859772E-4</v>
      </c>
      <c r="O206" s="24">
        <v>0.26782850365332517</v>
      </c>
      <c r="P206" s="24">
        <v>0</v>
      </c>
      <c r="Q206" s="24">
        <f t="shared" ref="G206:Q206" si="170">(Q203/$Q203)*100</f>
        <v>100</v>
      </c>
    </row>
    <row r="207" spans="1:17" ht="13.15" customHeight="1" x14ac:dyDescent="0.2">
      <c r="A207" s="4" t="s">
        <v>73</v>
      </c>
      <c r="B207" s="4" t="s">
        <v>482</v>
      </c>
      <c r="C207" s="9"/>
      <c r="D207" s="9"/>
      <c r="E207" s="14"/>
      <c r="F207" s="14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</row>
    <row r="208" spans="1:17" ht="13.15" customHeight="1" x14ac:dyDescent="0.2">
      <c r="A208" s="4" t="s">
        <v>56</v>
      </c>
      <c r="B208" s="4" t="s">
        <v>483</v>
      </c>
      <c r="C208" s="15"/>
      <c r="D208" s="16" t="s">
        <v>422</v>
      </c>
      <c r="E208" s="17" t="s">
        <v>421</v>
      </c>
      <c r="F208" s="1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</row>
    <row r="209" spans="1:17" s="20" customFormat="1" ht="13.15" customHeight="1" x14ac:dyDescent="0.25">
      <c r="A209" s="4" t="s">
        <v>56</v>
      </c>
      <c r="B209" s="4" t="s">
        <v>483</v>
      </c>
      <c r="C209" s="13" t="s">
        <v>200</v>
      </c>
      <c r="D209" s="19" t="s">
        <v>674</v>
      </c>
      <c r="E209" s="13"/>
      <c r="F209" s="19"/>
      <c r="G209" s="1">
        <v>92053648.680000126</v>
      </c>
      <c r="H209" s="1">
        <v>37075141.050000086</v>
      </c>
      <c r="I209" s="1">
        <v>71032948.309999958</v>
      </c>
      <c r="J209" s="1">
        <v>0</v>
      </c>
      <c r="K209" s="1">
        <v>2821242.189999999</v>
      </c>
      <c r="L209" s="1">
        <v>40972438.109999932</v>
      </c>
      <c r="M209" s="1">
        <v>36490546.079999983</v>
      </c>
      <c r="N209" s="1">
        <v>0</v>
      </c>
      <c r="O209" s="1">
        <v>268264.93</v>
      </c>
      <c r="P209" s="1">
        <v>215043.33000000002</v>
      </c>
      <c r="Q209" s="1">
        <f t="shared" ref="Q209:Q210" si="171">SUM(G209:P209)</f>
        <v>280929272.68000007</v>
      </c>
    </row>
    <row r="210" spans="1:17" s="20" customFormat="1" ht="13.15" customHeight="1" x14ac:dyDescent="0.25">
      <c r="A210" s="4" t="s">
        <v>56</v>
      </c>
      <c r="B210" s="4" t="s">
        <v>483</v>
      </c>
      <c r="C210" s="13" t="s">
        <v>200</v>
      </c>
      <c r="D210" s="19" t="s">
        <v>675</v>
      </c>
      <c r="E210" s="13"/>
      <c r="F210" s="19"/>
      <c r="G210" s="1">
        <v>2828.45</v>
      </c>
      <c r="H210" s="1">
        <v>147.18</v>
      </c>
      <c r="I210" s="1">
        <v>68893</v>
      </c>
      <c r="J210" s="1">
        <v>0</v>
      </c>
      <c r="K210" s="1">
        <v>0</v>
      </c>
      <c r="L210" s="1">
        <v>137024.34</v>
      </c>
      <c r="M210" s="1">
        <v>377482</v>
      </c>
      <c r="N210" s="1">
        <v>0</v>
      </c>
      <c r="O210" s="1">
        <v>0</v>
      </c>
      <c r="P210" s="1">
        <v>0</v>
      </c>
      <c r="Q210" s="1">
        <f t="shared" si="171"/>
        <v>586374.97</v>
      </c>
    </row>
    <row r="211" spans="1:17" s="20" customFormat="1" ht="13.15" customHeight="1" x14ac:dyDescent="0.25">
      <c r="A211" s="4" t="s">
        <v>56</v>
      </c>
      <c r="B211" s="4" t="s">
        <v>483</v>
      </c>
      <c r="C211" s="13" t="s">
        <v>200</v>
      </c>
      <c r="D211" s="19" t="s">
        <v>454</v>
      </c>
      <c r="E211" s="13"/>
      <c r="F211" s="19"/>
      <c r="G211" s="1">
        <v>92056477.130000129</v>
      </c>
      <c r="H211" s="1">
        <v>37075288.230000086</v>
      </c>
      <c r="I211" s="1">
        <v>71101841.309999958</v>
      </c>
      <c r="J211" s="1">
        <v>0</v>
      </c>
      <c r="K211" s="1">
        <v>2821242.189999999</v>
      </c>
      <c r="L211" s="1">
        <v>41109462.449999936</v>
      </c>
      <c r="M211" s="1">
        <v>36868028.079999983</v>
      </c>
      <c r="N211" s="1">
        <v>0</v>
      </c>
      <c r="O211" s="1">
        <v>268264.93</v>
      </c>
      <c r="P211" s="1">
        <v>215043.33000000002</v>
      </c>
      <c r="Q211" s="1">
        <f t="shared" ref="G211:Q211" si="172">Q209+Q210</f>
        <v>281515647.6500001</v>
      </c>
    </row>
    <row r="212" spans="1:17" ht="13.15" customHeight="1" x14ac:dyDescent="0.2">
      <c r="A212" s="4" t="s">
        <v>56</v>
      </c>
      <c r="B212" s="4" t="s">
        <v>483</v>
      </c>
      <c r="C212" s="9" t="s">
        <v>200</v>
      </c>
      <c r="D212" s="9" t="s">
        <v>690</v>
      </c>
      <c r="E212" s="14"/>
      <c r="F212" s="14">
        <v>28765.599999999999</v>
      </c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>
        <f t="shared" ref="Q212" si="173">Q211/F212</f>
        <v>9786.5383531023199</v>
      </c>
    </row>
    <row r="213" spans="1:17" ht="13.15" customHeight="1" x14ac:dyDescent="0.2">
      <c r="A213" s="4" t="str">
        <f>A212</f>
        <v>0480</v>
      </c>
      <c r="B213" s="4" t="str">
        <f t="shared" ref="B213" si="174">B212</f>
        <v>BOULDBOULDER VALL</v>
      </c>
      <c r="C213" s="9" t="str">
        <f t="shared" ref="C213" si="175">C212</f>
        <v xml:space="preserve">$ </v>
      </c>
      <c r="D213" s="9" t="s">
        <v>691</v>
      </c>
      <c r="E213" s="14"/>
      <c r="F213" s="14">
        <v>28487</v>
      </c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>
        <f t="shared" ref="Q213" si="176">Q211/F213</f>
        <v>9882.2497156597783</v>
      </c>
    </row>
    <row r="214" spans="1:17" s="25" customFormat="1" ht="13.15" customHeight="1" x14ac:dyDescent="0.2">
      <c r="A214" s="4" t="s">
        <v>56</v>
      </c>
      <c r="B214" s="4" t="s">
        <v>483</v>
      </c>
      <c r="C214" s="14" t="s">
        <v>199</v>
      </c>
      <c r="D214" s="2" t="s">
        <v>676</v>
      </c>
      <c r="E214" s="14"/>
      <c r="F214" s="14"/>
      <c r="G214" s="24">
        <v>32.70030561301202</v>
      </c>
      <c r="H214" s="24">
        <v>13.169885418268002</v>
      </c>
      <c r="I214" s="24">
        <v>25.256799010475866</v>
      </c>
      <c r="J214" s="24">
        <v>0</v>
      </c>
      <c r="K214" s="24">
        <v>1.0021617674011374</v>
      </c>
      <c r="L214" s="24">
        <v>14.602904951525142</v>
      </c>
      <c r="M214" s="24">
        <v>13.09626245921395</v>
      </c>
      <c r="N214" s="24">
        <v>0</v>
      </c>
      <c r="O214" s="24">
        <v>9.5293079528398245E-2</v>
      </c>
      <c r="P214" s="24">
        <v>7.6387700575478099E-2</v>
      </c>
      <c r="Q214" s="24">
        <f t="shared" ref="G214:Q214" si="177">(Q211/$Q211)*100</f>
        <v>100</v>
      </c>
    </row>
    <row r="215" spans="1:17" ht="13.15" customHeight="1" x14ac:dyDescent="0.2">
      <c r="A215" s="4" t="s">
        <v>56</v>
      </c>
      <c r="B215" s="4" t="s">
        <v>483</v>
      </c>
      <c r="C215" s="9"/>
      <c r="D215" s="9"/>
      <c r="E215" s="14"/>
      <c r="F215" s="14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</row>
    <row r="216" spans="1:17" ht="13.15" customHeight="1" x14ac:dyDescent="0.2">
      <c r="A216" s="4" t="s">
        <v>44</v>
      </c>
      <c r="B216" s="4" t="s">
        <v>484</v>
      </c>
      <c r="C216" s="15"/>
      <c r="D216" s="16" t="s">
        <v>419</v>
      </c>
      <c r="E216" s="17" t="s">
        <v>420</v>
      </c>
      <c r="F216" s="1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</row>
    <row r="217" spans="1:17" s="20" customFormat="1" ht="13.15" customHeight="1" x14ac:dyDescent="0.25">
      <c r="A217" s="4" t="s">
        <v>44</v>
      </c>
      <c r="B217" s="4" t="s">
        <v>484</v>
      </c>
      <c r="C217" s="13" t="s">
        <v>200</v>
      </c>
      <c r="D217" s="19" t="s">
        <v>674</v>
      </c>
      <c r="E217" s="13"/>
      <c r="F217" s="19"/>
      <c r="G217" s="1">
        <v>3504047.9499999988</v>
      </c>
      <c r="H217" s="1">
        <v>1561245.74</v>
      </c>
      <c r="I217" s="1">
        <v>2621399.4699999997</v>
      </c>
      <c r="J217" s="1">
        <v>0</v>
      </c>
      <c r="K217" s="1">
        <v>0</v>
      </c>
      <c r="L217" s="1">
        <v>119159.45</v>
      </c>
      <c r="M217" s="1">
        <v>389251.22000000003</v>
      </c>
      <c r="N217" s="1">
        <v>0</v>
      </c>
      <c r="O217" s="1">
        <v>0</v>
      </c>
      <c r="P217" s="1">
        <v>0</v>
      </c>
      <c r="Q217" s="1">
        <f t="shared" ref="Q217:Q218" si="178">SUM(G217:P217)</f>
        <v>8195103.8299999982</v>
      </c>
    </row>
    <row r="218" spans="1:17" s="20" customFormat="1" ht="13.15" customHeight="1" x14ac:dyDescent="0.25">
      <c r="A218" s="4" t="s">
        <v>44</v>
      </c>
      <c r="B218" s="4" t="s">
        <v>484</v>
      </c>
      <c r="C218" s="13" t="s">
        <v>200</v>
      </c>
      <c r="D218" s="19" t="s">
        <v>675</v>
      </c>
      <c r="E218" s="13"/>
      <c r="F218" s="19"/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f t="shared" si="178"/>
        <v>0</v>
      </c>
    </row>
    <row r="219" spans="1:17" s="20" customFormat="1" ht="13.15" customHeight="1" x14ac:dyDescent="0.25">
      <c r="A219" s="4" t="s">
        <v>44</v>
      </c>
      <c r="B219" s="4" t="s">
        <v>484</v>
      </c>
      <c r="C219" s="13" t="s">
        <v>200</v>
      </c>
      <c r="D219" s="19" t="s">
        <v>454</v>
      </c>
      <c r="E219" s="13"/>
      <c r="F219" s="19"/>
      <c r="G219" s="1">
        <v>3504047.9499999988</v>
      </c>
      <c r="H219" s="1">
        <v>1561245.74</v>
      </c>
      <c r="I219" s="1">
        <v>2621399.4699999997</v>
      </c>
      <c r="J219" s="1">
        <v>0</v>
      </c>
      <c r="K219" s="1">
        <v>0</v>
      </c>
      <c r="L219" s="1">
        <v>119159.45</v>
      </c>
      <c r="M219" s="1">
        <v>389251.22000000003</v>
      </c>
      <c r="N219" s="1">
        <v>0</v>
      </c>
      <c r="O219" s="1">
        <v>0</v>
      </c>
      <c r="P219" s="1">
        <v>0</v>
      </c>
      <c r="Q219" s="1">
        <f t="shared" ref="G219:Q219" si="179">Q217+Q218</f>
        <v>8195103.8299999982</v>
      </c>
    </row>
    <row r="220" spans="1:17" ht="13.15" customHeight="1" x14ac:dyDescent="0.2">
      <c r="A220" s="4" t="s">
        <v>44</v>
      </c>
      <c r="B220" s="4" t="s">
        <v>484</v>
      </c>
      <c r="C220" s="9" t="s">
        <v>200</v>
      </c>
      <c r="D220" s="9" t="s">
        <v>690</v>
      </c>
      <c r="E220" s="14"/>
      <c r="F220" s="14">
        <v>1004</v>
      </c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>
        <f t="shared" ref="Q220" si="180">Q219/F220</f>
        <v>8162.4540139442215</v>
      </c>
    </row>
    <row r="221" spans="1:17" ht="13.15" customHeight="1" x14ac:dyDescent="0.2">
      <c r="A221" s="4" t="str">
        <f>A220</f>
        <v>0490</v>
      </c>
      <c r="B221" s="4" t="str">
        <f t="shared" ref="B221" si="181">B220</f>
        <v xml:space="preserve">CHAFFBUENA VISTA </v>
      </c>
      <c r="C221" s="9" t="str">
        <f t="shared" ref="C221" si="182">C220</f>
        <v xml:space="preserve">$ </v>
      </c>
      <c r="D221" s="9" t="s">
        <v>691</v>
      </c>
      <c r="E221" s="14"/>
      <c r="F221" s="14">
        <v>1032</v>
      </c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>
        <f t="shared" ref="Q221" si="183">Q219/F221</f>
        <v>7940.9920833333317</v>
      </c>
    </row>
    <row r="222" spans="1:17" s="25" customFormat="1" ht="13.15" customHeight="1" x14ac:dyDescent="0.2">
      <c r="A222" s="4" t="s">
        <v>44</v>
      </c>
      <c r="B222" s="4" t="s">
        <v>484</v>
      </c>
      <c r="C222" s="14" t="s">
        <v>199</v>
      </c>
      <c r="D222" s="2" t="s">
        <v>676</v>
      </c>
      <c r="E222" s="14"/>
      <c r="F222" s="14"/>
      <c r="G222" s="24">
        <v>42.757822508271985</v>
      </c>
      <c r="H222" s="24">
        <v>19.05095740562448</v>
      </c>
      <c r="I222" s="24">
        <v>31.98738569246413</v>
      </c>
      <c r="J222" s="24">
        <v>0</v>
      </c>
      <c r="K222" s="24">
        <v>0</v>
      </c>
      <c r="L222" s="24">
        <v>1.4540322181616585</v>
      </c>
      <c r="M222" s="24">
        <v>4.7498021754777469</v>
      </c>
      <c r="N222" s="24">
        <v>0</v>
      </c>
      <c r="O222" s="24">
        <v>0</v>
      </c>
      <c r="P222" s="24">
        <v>0</v>
      </c>
      <c r="Q222" s="24">
        <f t="shared" ref="G222:Q222" si="184">(Q219/$Q219)*100</f>
        <v>100</v>
      </c>
    </row>
    <row r="223" spans="1:17" ht="13.15" customHeight="1" x14ac:dyDescent="0.2">
      <c r="A223" s="4" t="s">
        <v>44</v>
      </c>
      <c r="B223" s="4" t="s">
        <v>484</v>
      </c>
      <c r="C223" s="9"/>
      <c r="D223" s="9"/>
      <c r="E223" s="14"/>
      <c r="F223" s="14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</row>
    <row r="224" spans="1:17" ht="13.15" customHeight="1" x14ac:dyDescent="0.2">
      <c r="A224" s="4" t="s">
        <v>2</v>
      </c>
      <c r="B224" s="4" t="s">
        <v>485</v>
      </c>
      <c r="C224" s="15"/>
      <c r="D224" s="16" t="s">
        <v>419</v>
      </c>
      <c r="E224" s="17" t="s">
        <v>418</v>
      </c>
      <c r="F224" s="1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</row>
    <row r="225" spans="1:17" s="20" customFormat="1" ht="13.15" customHeight="1" x14ac:dyDescent="0.25">
      <c r="A225" s="4" t="s">
        <v>2</v>
      </c>
      <c r="B225" s="4" t="s">
        <v>485</v>
      </c>
      <c r="C225" s="13" t="s">
        <v>200</v>
      </c>
      <c r="D225" s="19" t="s">
        <v>674</v>
      </c>
      <c r="E225" s="13"/>
      <c r="F225" s="19"/>
      <c r="G225" s="1">
        <v>4316609.0599999996</v>
      </c>
      <c r="H225" s="1">
        <v>2117529.25</v>
      </c>
      <c r="I225" s="1">
        <v>2547468.6399999992</v>
      </c>
      <c r="J225" s="1">
        <v>0</v>
      </c>
      <c r="K225" s="1">
        <v>0</v>
      </c>
      <c r="L225" s="1">
        <v>0</v>
      </c>
      <c r="M225" s="1">
        <v>2076616.1200000003</v>
      </c>
      <c r="N225" s="1">
        <v>0</v>
      </c>
      <c r="O225" s="1">
        <v>0</v>
      </c>
      <c r="P225" s="1">
        <v>0</v>
      </c>
      <c r="Q225" s="1">
        <f t="shared" ref="Q225:Q226" si="185">SUM(G225:P225)</f>
        <v>11058223.07</v>
      </c>
    </row>
    <row r="226" spans="1:17" s="20" customFormat="1" ht="13.15" customHeight="1" x14ac:dyDescent="0.25">
      <c r="A226" s="4" t="s">
        <v>2</v>
      </c>
      <c r="B226" s="4" t="s">
        <v>485</v>
      </c>
      <c r="C226" s="13" t="s">
        <v>200</v>
      </c>
      <c r="D226" s="19" t="s">
        <v>675</v>
      </c>
      <c r="E226" s="13"/>
      <c r="F226" s="19"/>
      <c r="G226" s="1">
        <v>0</v>
      </c>
      <c r="H226" s="1">
        <v>0</v>
      </c>
      <c r="I226" s="1">
        <v>45692.61</v>
      </c>
      <c r="J226" s="1">
        <v>0</v>
      </c>
      <c r="K226" s="1">
        <v>0</v>
      </c>
      <c r="L226" s="1">
        <v>0</v>
      </c>
      <c r="M226" s="1">
        <v>98928.28</v>
      </c>
      <c r="N226" s="1">
        <v>0</v>
      </c>
      <c r="O226" s="1">
        <v>0</v>
      </c>
      <c r="P226" s="1">
        <v>0</v>
      </c>
      <c r="Q226" s="1">
        <f t="shared" si="185"/>
        <v>144620.89000000001</v>
      </c>
    </row>
    <row r="227" spans="1:17" s="20" customFormat="1" ht="13.15" customHeight="1" x14ac:dyDescent="0.25">
      <c r="A227" s="4" t="s">
        <v>2</v>
      </c>
      <c r="B227" s="4" t="s">
        <v>485</v>
      </c>
      <c r="C227" s="13" t="s">
        <v>200</v>
      </c>
      <c r="D227" s="19" t="s">
        <v>454</v>
      </c>
      <c r="E227" s="13"/>
      <c r="F227" s="19"/>
      <c r="G227" s="1">
        <v>4316609.0599999996</v>
      </c>
      <c r="H227" s="1">
        <v>2117529.25</v>
      </c>
      <c r="I227" s="1">
        <v>2593161.2499999991</v>
      </c>
      <c r="J227" s="1">
        <v>0</v>
      </c>
      <c r="K227" s="1">
        <v>0</v>
      </c>
      <c r="L227" s="1">
        <v>0</v>
      </c>
      <c r="M227" s="1">
        <v>2175544.4000000004</v>
      </c>
      <c r="N227" s="1">
        <v>0</v>
      </c>
      <c r="O227" s="1">
        <v>0</v>
      </c>
      <c r="P227" s="1">
        <v>0</v>
      </c>
      <c r="Q227" s="1">
        <f t="shared" ref="G227:Q227" si="186">Q225+Q226</f>
        <v>11202843.960000001</v>
      </c>
    </row>
    <row r="228" spans="1:17" ht="13.15" customHeight="1" x14ac:dyDescent="0.2">
      <c r="A228" s="4" t="s">
        <v>2</v>
      </c>
      <c r="B228" s="4" t="s">
        <v>485</v>
      </c>
      <c r="C228" s="9" t="s">
        <v>200</v>
      </c>
      <c r="D228" s="9" t="s">
        <v>690</v>
      </c>
      <c r="E228" s="14"/>
      <c r="F228" s="14">
        <v>1302</v>
      </c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>
        <f t="shared" ref="Q228" si="187">Q227/F228</f>
        <v>8604.3348387096776</v>
      </c>
    </row>
    <row r="229" spans="1:17" ht="13.15" customHeight="1" x14ac:dyDescent="0.2">
      <c r="A229" s="4" t="str">
        <f>A228</f>
        <v>0500</v>
      </c>
      <c r="B229" s="4" t="str">
        <f t="shared" ref="B229" si="188">B228</f>
        <v>CHAFFSALIDA R-32</v>
      </c>
      <c r="C229" s="9" t="str">
        <f t="shared" ref="C229" si="189">C228</f>
        <v xml:space="preserve">$ </v>
      </c>
      <c r="D229" s="9" t="s">
        <v>691</v>
      </c>
      <c r="E229" s="14"/>
      <c r="F229" s="14">
        <v>1329</v>
      </c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>
        <f t="shared" ref="Q229" si="190">Q227/F229</f>
        <v>8429.5289390519192</v>
      </c>
    </row>
    <row r="230" spans="1:17" s="25" customFormat="1" ht="13.15" customHeight="1" x14ac:dyDescent="0.2">
      <c r="A230" s="4" t="s">
        <v>2</v>
      </c>
      <c r="B230" s="4" t="s">
        <v>485</v>
      </c>
      <c r="C230" s="14" t="s">
        <v>199</v>
      </c>
      <c r="D230" s="2" t="s">
        <v>676</v>
      </c>
      <c r="E230" s="14"/>
      <c r="F230" s="14"/>
      <c r="G230" s="24">
        <v>38.531368243747274</v>
      </c>
      <c r="H230" s="24">
        <v>18.90171154361057</v>
      </c>
      <c r="I230" s="24">
        <v>23.147347756149582</v>
      </c>
      <c r="J230" s="24">
        <v>0</v>
      </c>
      <c r="K230" s="24">
        <v>0</v>
      </c>
      <c r="L230" s="24">
        <v>0</v>
      </c>
      <c r="M230" s="24">
        <v>19.41957245649256</v>
      </c>
      <c r="N230" s="24">
        <v>0</v>
      </c>
      <c r="O230" s="24">
        <v>0</v>
      </c>
      <c r="P230" s="24">
        <v>0</v>
      </c>
      <c r="Q230" s="24">
        <f t="shared" ref="G230:Q230" si="191">(Q227/$Q227)*100</f>
        <v>100</v>
      </c>
    </row>
    <row r="231" spans="1:17" ht="13.15" customHeight="1" x14ac:dyDescent="0.2">
      <c r="A231" s="4" t="s">
        <v>2</v>
      </c>
      <c r="B231" s="4" t="s">
        <v>485</v>
      </c>
      <c r="C231" s="9"/>
      <c r="D231" s="9"/>
      <c r="E231" s="14"/>
      <c r="F231" s="14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</row>
    <row r="232" spans="1:17" ht="13.15" customHeight="1" x14ac:dyDescent="0.2">
      <c r="A232" s="4" t="s">
        <v>86</v>
      </c>
      <c r="B232" s="4" t="s">
        <v>486</v>
      </c>
      <c r="C232" s="15"/>
      <c r="D232" s="16" t="s">
        <v>416</v>
      </c>
      <c r="E232" s="17" t="s">
        <v>417</v>
      </c>
      <c r="F232" s="1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</row>
    <row r="233" spans="1:17" s="20" customFormat="1" ht="13.15" customHeight="1" x14ac:dyDescent="0.25">
      <c r="A233" s="4" t="s">
        <v>86</v>
      </c>
      <c r="B233" s="4" t="s">
        <v>486</v>
      </c>
      <c r="C233" s="13" t="s">
        <v>200</v>
      </c>
      <c r="D233" s="19" t="s">
        <v>674</v>
      </c>
      <c r="E233" s="13"/>
      <c r="F233" s="19"/>
      <c r="G233" s="1">
        <v>465061.50000000006</v>
      </c>
      <c r="H233" s="1">
        <v>39222.720000000001</v>
      </c>
      <c r="I233" s="1">
        <v>5162.2299999999996</v>
      </c>
      <c r="J233" s="1">
        <v>0</v>
      </c>
      <c r="K233" s="1">
        <v>0</v>
      </c>
      <c r="L233" s="1">
        <v>928522.74000000022</v>
      </c>
      <c r="M233" s="1">
        <v>44918</v>
      </c>
      <c r="N233" s="1">
        <v>0</v>
      </c>
      <c r="O233" s="1">
        <v>0</v>
      </c>
      <c r="P233" s="1">
        <v>0</v>
      </c>
      <c r="Q233" s="1">
        <f t="shared" ref="Q233:Q234" si="192">SUM(G233:P233)</f>
        <v>1482887.1900000004</v>
      </c>
    </row>
    <row r="234" spans="1:17" s="20" customFormat="1" ht="13.15" customHeight="1" x14ac:dyDescent="0.25">
      <c r="A234" s="4" t="s">
        <v>86</v>
      </c>
      <c r="B234" s="4" t="s">
        <v>486</v>
      </c>
      <c r="C234" s="13" t="s">
        <v>200</v>
      </c>
      <c r="D234" s="19" t="s">
        <v>675</v>
      </c>
      <c r="E234" s="13"/>
      <c r="F234" s="19"/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19818.599999999999</v>
      </c>
      <c r="M234" s="1">
        <v>0</v>
      </c>
      <c r="N234" s="1">
        <v>0</v>
      </c>
      <c r="O234" s="1">
        <v>0</v>
      </c>
      <c r="P234" s="1">
        <v>0</v>
      </c>
      <c r="Q234" s="1">
        <f t="shared" si="192"/>
        <v>19818.599999999999</v>
      </c>
    </row>
    <row r="235" spans="1:17" s="20" customFormat="1" ht="13.15" customHeight="1" x14ac:dyDescent="0.25">
      <c r="A235" s="4" t="s">
        <v>86</v>
      </c>
      <c r="B235" s="4" t="s">
        <v>486</v>
      </c>
      <c r="C235" s="13" t="s">
        <v>200</v>
      </c>
      <c r="D235" s="19" t="s">
        <v>454</v>
      </c>
      <c r="E235" s="13"/>
      <c r="F235" s="19"/>
      <c r="G235" s="1">
        <v>465061.50000000006</v>
      </c>
      <c r="H235" s="1">
        <v>39222.720000000001</v>
      </c>
      <c r="I235" s="1">
        <v>5162.2299999999996</v>
      </c>
      <c r="J235" s="1">
        <v>0</v>
      </c>
      <c r="K235" s="1">
        <v>0</v>
      </c>
      <c r="L235" s="1">
        <v>948341.3400000002</v>
      </c>
      <c r="M235" s="1">
        <v>44918</v>
      </c>
      <c r="N235" s="1">
        <v>0</v>
      </c>
      <c r="O235" s="1">
        <v>0</v>
      </c>
      <c r="P235" s="1">
        <v>0</v>
      </c>
      <c r="Q235" s="1">
        <f t="shared" ref="G235:Q235" si="193">Q233+Q234</f>
        <v>1502705.7900000005</v>
      </c>
    </row>
    <row r="236" spans="1:17" ht="13.15" customHeight="1" x14ac:dyDescent="0.2">
      <c r="A236" s="4" t="s">
        <v>86</v>
      </c>
      <c r="B236" s="4" t="s">
        <v>486</v>
      </c>
      <c r="C236" s="9" t="s">
        <v>200</v>
      </c>
      <c r="D236" s="9" t="s">
        <v>690</v>
      </c>
      <c r="E236" s="14"/>
      <c r="F236" s="14">
        <v>100.4</v>
      </c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>
        <f t="shared" ref="Q236" si="194">Q235/F236</f>
        <v>14967.1891434263</v>
      </c>
    </row>
    <row r="237" spans="1:17" ht="13.15" customHeight="1" x14ac:dyDescent="0.2">
      <c r="A237" s="4" t="str">
        <f>A236</f>
        <v>0510</v>
      </c>
      <c r="B237" s="4" t="str">
        <f t="shared" ref="B237" si="195">B236</f>
        <v>CHEYEKIT CARSON R</v>
      </c>
      <c r="C237" s="9" t="str">
        <f t="shared" ref="C237" si="196">C236</f>
        <v xml:space="preserve">$ </v>
      </c>
      <c r="D237" s="9" t="s">
        <v>691</v>
      </c>
      <c r="E237" s="14"/>
      <c r="F237" s="14">
        <v>101</v>
      </c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>
        <f t="shared" ref="Q237" si="197">Q235/F237</f>
        <v>14878.275148514856</v>
      </c>
    </row>
    <row r="238" spans="1:17" s="25" customFormat="1" ht="13.15" customHeight="1" x14ac:dyDescent="0.2">
      <c r="A238" s="4" t="s">
        <v>86</v>
      </c>
      <c r="B238" s="4" t="s">
        <v>486</v>
      </c>
      <c r="C238" s="14" t="s">
        <v>199</v>
      </c>
      <c r="D238" s="2" t="s">
        <v>676</v>
      </c>
      <c r="E238" s="14"/>
      <c r="F238" s="14"/>
      <c r="G238" s="24">
        <v>30.94827364709894</v>
      </c>
      <c r="H238" s="24">
        <v>2.6101396734486522</v>
      </c>
      <c r="I238" s="24">
        <v>0.34352898846553309</v>
      </c>
      <c r="J238" s="24">
        <v>0</v>
      </c>
      <c r="K238" s="24">
        <v>0</v>
      </c>
      <c r="L238" s="24">
        <v>63.108916350152612</v>
      </c>
      <c r="M238" s="24">
        <v>2.9891413408342551</v>
      </c>
      <c r="N238" s="24">
        <v>0</v>
      </c>
      <c r="O238" s="24">
        <v>0</v>
      </c>
      <c r="P238" s="24">
        <v>0</v>
      </c>
      <c r="Q238" s="24">
        <f t="shared" ref="G238:Q238" si="198">(Q235/$Q235)*100</f>
        <v>100</v>
      </c>
    </row>
    <row r="239" spans="1:17" ht="13.15" customHeight="1" x14ac:dyDescent="0.2">
      <c r="A239" s="4" t="s">
        <v>86</v>
      </c>
      <c r="B239" s="4" t="s">
        <v>486</v>
      </c>
      <c r="C239" s="9"/>
      <c r="D239" s="9"/>
      <c r="E239" s="14"/>
      <c r="F239" s="14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</row>
    <row r="240" spans="1:17" ht="13.15" customHeight="1" x14ac:dyDescent="0.2">
      <c r="A240" s="4" t="s">
        <v>8</v>
      </c>
      <c r="B240" s="4" t="s">
        <v>487</v>
      </c>
      <c r="C240" s="15"/>
      <c r="D240" s="16" t="s">
        <v>416</v>
      </c>
      <c r="E240" s="17" t="s">
        <v>415</v>
      </c>
      <c r="F240" s="1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</row>
    <row r="241" spans="1:17" s="20" customFormat="1" ht="13.15" customHeight="1" x14ac:dyDescent="0.25">
      <c r="A241" s="4" t="s">
        <v>8</v>
      </c>
      <c r="B241" s="4" t="s">
        <v>487</v>
      </c>
      <c r="C241" s="13" t="s">
        <v>200</v>
      </c>
      <c r="D241" s="19" t="s">
        <v>674</v>
      </c>
      <c r="E241" s="13"/>
      <c r="F241" s="19"/>
      <c r="G241" s="1">
        <v>718561.38</v>
      </c>
      <c r="H241" s="1">
        <v>157572.29</v>
      </c>
      <c r="I241" s="1">
        <v>485860.11999999988</v>
      </c>
      <c r="J241" s="1">
        <v>0</v>
      </c>
      <c r="K241" s="1">
        <v>0</v>
      </c>
      <c r="L241" s="1">
        <v>167273.13</v>
      </c>
      <c r="M241" s="1">
        <v>547614.98999999987</v>
      </c>
      <c r="N241" s="1">
        <v>0</v>
      </c>
      <c r="O241" s="1">
        <v>0</v>
      </c>
      <c r="P241" s="1">
        <v>0</v>
      </c>
      <c r="Q241" s="1">
        <f t="shared" ref="Q241:Q242" si="199">SUM(G241:P241)</f>
        <v>2076881.9099999997</v>
      </c>
    </row>
    <row r="242" spans="1:17" s="20" customFormat="1" ht="13.15" customHeight="1" x14ac:dyDescent="0.25">
      <c r="A242" s="4" t="s">
        <v>8</v>
      </c>
      <c r="B242" s="4" t="s">
        <v>487</v>
      </c>
      <c r="C242" s="13" t="s">
        <v>200</v>
      </c>
      <c r="D242" s="19" t="s">
        <v>675</v>
      </c>
      <c r="E242" s="13"/>
      <c r="F242" s="19"/>
      <c r="G242" s="1">
        <v>0</v>
      </c>
      <c r="H242" s="1">
        <v>0</v>
      </c>
      <c r="I242" s="1">
        <v>9552.99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f t="shared" si="199"/>
        <v>9552.99</v>
      </c>
    </row>
    <row r="243" spans="1:17" s="20" customFormat="1" ht="13.15" customHeight="1" x14ac:dyDescent="0.25">
      <c r="A243" s="4" t="s">
        <v>8</v>
      </c>
      <c r="B243" s="4" t="s">
        <v>487</v>
      </c>
      <c r="C243" s="13" t="s">
        <v>200</v>
      </c>
      <c r="D243" s="19" t="s">
        <v>454</v>
      </c>
      <c r="E243" s="13"/>
      <c r="F243" s="19"/>
      <c r="G243" s="1">
        <v>718561.38</v>
      </c>
      <c r="H243" s="1">
        <v>157572.29</v>
      </c>
      <c r="I243" s="1">
        <v>495413.10999999987</v>
      </c>
      <c r="J243" s="1">
        <v>0</v>
      </c>
      <c r="K243" s="1">
        <v>0</v>
      </c>
      <c r="L243" s="1">
        <v>167273.13</v>
      </c>
      <c r="M243" s="1">
        <v>547614.98999999987</v>
      </c>
      <c r="N243" s="1">
        <v>0</v>
      </c>
      <c r="O243" s="1">
        <v>0</v>
      </c>
      <c r="P243" s="1">
        <v>0</v>
      </c>
      <c r="Q243" s="1">
        <f t="shared" ref="G243:Q243" si="200">Q241+Q242</f>
        <v>2086434.8999999997</v>
      </c>
    </row>
    <row r="244" spans="1:17" ht="13.15" customHeight="1" x14ac:dyDescent="0.2">
      <c r="A244" s="4" t="s">
        <v>8</v>
      </c>
      <c r="B244" s="4" t="s">
        <v>487</v>
      </c>
      <c r="C244" s="9" t="s">
        <v>200</v>
      </c>
      <c r="D244" s="9" t="s">
        <v>690</v>
      </c>
      <c r="E244" s="14"/>
      <c r="F244" s="14">
        <v>174.8</v>
      </c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>
        <f t="shared" ref="Q244" si="201">Q243/F244</f>
        <v>11936.126430205946</v>
      </c>
    </row>
    <row r="245" spans="1:17" ht="13.15" customHeight="1" x14ac:dyDescent="0.2">
      <c r="A245" s="4" t="str">
        <f>A244</f>
        <v>0520</v>
      </c>
      <c r="B245" s="4" t="str">
        <f t="shared" ref="B245" si="202">B244</f>
        <v>CHEYECHEYENNE COU</v>
      </c>
      <c r="C245" s="9" t="str">
        <f t="shared" ref="C245" si="203">C244</f>
        <v xml:space="preserve">$ </v>
      </c>
      <c r="D245" s="9" t="s">
        <v>691</v>
      </c>
      <c r="E245" s="14"/>
      <c r="F245" s="14">
        <v>178</v>
      </c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>
        <f t="shared" ref="Q245" si="204">Q243/F245</f>
        <v>11721.54438202247</v>
      </c>
    </row>
    <row r="246" spans="1:17" s="25" customFormat="1" ht="13.15" customHeight="1" x14ac:dyDescent="0.2">
      <c r="A246" s="4" t="s">
        <v>8</v>
      </c>
      <c r="B246" s="4" t="s">
        <v>487</v>
      </c>
      <c r="C246" s="14" t="s">
        <v>199</v>
      </c>
      <c r="D246" s="2" t="s">
        <v>676</v>
      </c>
      <c r="E246" s="14"/>
      <c r="F246" s="14"/>
      <c r="G246" s="24">
        <v>34.439674106294909</v>
      </c>
      <c r="H246" s="24">
        <v>7.5522265276525058</v>
      </c>
      <c r="I246" s="24">
        <v>23.744479638449299</v>
      </c>
      <c r="J246" s="24">
        <v>0</v>
      </c>
      <c r="K246" s="24">
        <v>0</v>
      </c>
      <c r="L246" s="24">
        <v>8.0171746551977279</v>
      </c>
      <c r="M246" s="24">
        <v>26.246445072405567</v>
      </c>
      <c r="N246" s="24">
        <v>0</v>
      </c>
      <c r="O246" s="24">
        <v>0</v>
      </c>
      <c r="P246" s="24">
        <v>0</v>
      </c>
      <c r="Q246" s="24">
        <f t="shared" ref="G246:Q246" si="205">(Q243/$Q243)*100</f>
        <v>100</v>
      </c>
    </row>
    <row r="247" spans="1:17" ht="13.15" customHeight="1" x14ac:dyDescent="0.2">
      <c r="A247" s="4" t="s">
        <v>8</v>
      </c>
      <c r="B247" s="4" t="s">
        <v>487</v>
      </c>
      <c r="C247" s="9"/>
      <c r="D247" s="9"/>
      <c r="E247" s="14"/>
      <c r="F247" s="14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</row>
    <row r="248" spans="1:17" ht="13.15" customHeight="1" x14ac:dyDescent="0.2">
      <c r="A248" s="4" t="s">
        <v>66</v>
      </c>
      <c r="B248" s="4" t="s">
        <v>488</v>
      </c>
      <c r="C248" s="15"/>
      <c r="D248" s="16" t="s">
        <v>414</v>
      </c>
      <c r="E248" s="17" t="s">
        <v>413</v>
      </c>
      <c r="F248" s="1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</row>
    <row r="249" spans="1:17" s="20" customFormat="1" ht="13.15" customHeight="1" x14ac:dyDescent="0.25">
      <c r="A249" s="4" t="s">
        <v>66</v>
      </c>
      <c r="B249" s="4" t="s">
        <v>488</v>
      </c>
      <c r="C249" s="13" t="s">
        <v>200</v>
      </c>
      <c r="D249" s="19" t="s">
        <v>674</v>
      </c>
      <c r="E249" s="13"/>
      <c r="F249" s="19"/>
      <c r="G249" s="1">
        <v>3285572.9800000009</v>
      </c>
      <c r="H249" s="1">
        <v>549736.4800000001</v>
      </c>
      <c r="I249" s="1">
        <v>2030615.8899999992</v>
      </c>
      <c r="J249" s="1">
        <v>0</v>
      </c>
      <c r="K249" s="1">
        <v>0</v>
      </c>
      <c r="L249" s="1">
        <v>0</v>
      </c>
      <c r="M249" s="1">
        <v>227189.42</v>
      </c>
      <c r="N249" s="1">
        <v>0</v>
      </c>
      <c r="O249" s="1">
        <v>161485.59</v>
      </c>
      <c r="P249" s="1">
        <v>0</v>
      </c>
      <c r="Q249" s="1">
        <f t="shared" ref="Q249:Q250" si="206">SUM(G249:P249)</f>
        <v>6254600.3599999994</v>
      </c>
    </row>
    <row r="250" spans="1:17" s="20" customFormat="1" ht="13.15" customHeight="1" x14ac:dyDescent="0.25">
      <c r="A250" s="4" t="s">
        <v>66</v>
      </c>
      <c r="B250" s="4" t="s">
        <v>488</v>
      </c>
      <c r="C250" s="13" t="s">
        <v>200</v>
      </c>
      <c r="D250" s="19" t="s">
        <v>675</v>
      </c>
      <c r="E250" s="13"/>
      <c r="F250" s="19"/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47659.02</v>
      </c>
      <c r="N250" s="1">
        <v>0</v>
      </c>
      <c r="O250" s="1">
        <v>0</v>
      </c>
      <c r="P250" s="1">
        <v>0</v>
      </c>
      <c r="Q250" s="1">
        <f t="shared" si="206"/>
        <v>47659.02</v>
      </c>
    </row>
    <row r="251" spans="1:17" s="20" customFormat="1" ht="13.15" customHeight="1" x14ac:dyDescent="0.25">
      <c r="A251" s="4" t="s">
        <v>66</v>
      </c>
      <c r="B251" s="4" t="s">
        <v>488</v>
      </c>
      <c r="C251" s="13" t="s">
        <v>200</v>
      </c>
      <c r="D251" s="19" t="s">
        <v>454</v>
      </c>
      <c r="E251" s="13"/>
      <c r="F251" s="19"/>
      <c r="G251" s="1">
        <v>3285572.9800000009</v>
      </c>
      <c r="H251" s="1">
        <v>549736.4800000001</v>
      </c>
      <c r="I251" s="1">
        <v>2030615.8899999992</v>
      </c>
      <c r="J251" s="1">
        <v>0</v>
      </c>
      <c r="K251" s="1">
        <v>0</v>
      </c>
      <c r="L251" s="1">
        <v>0</v>
      </c>
      <c r="M251" s="1">
        <v>274848.44</v>
      </c>
      <c r="N251" s="1">
        <v>0</v>
      </c>
      <c r="O251" s="1">
        <v>161485.59</v>
      </c>
      <c r="P251" s="1">
        <v>0</v>
      </c>
      <c r="Q251" s="1">
        <f t="shared" ref="G251:Q251" si="207">Q249+Q250</f>
        <v>6302259.379999999</v>
      </c>
    </row>
    <row r="252" spans="1:17" ht="13.15" customHeight="1" x14ac:dyDescent="0.2">
      <c r="A252" s="4" t="s">
        <v>66</v>
      </c>
      <c r="B252" s="4" t="s">
        <v>488</v>
      </c>
      <c r="C252" s="9" t="s">
        <v>200</v>
      </c>
      <c r="D252" s="9" t="s">
        <v>690</v>
      </c>
      <c r="E252" s="14"/>
      <c r="F252" s="14">
        <v>660.1</v>
      </c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>
        <f t="shared" ref="Q252" si="208">Q251/F252</f>
        <v>9547.4312679896975</v>
      </c>
    </row>
    <row r="253" spans="1:17" ht="13.15" customHeight="1" x14ac:dyDescent="0.2">
      <c r="A253" s="4" t="str">
        <f>A252</f>
        <v>0540</v>
      </c>
      <c r="B253" s="4" t="str">
        <f t="shared" ref="B253" si="209">B252</f>
        <v xml:space="preserve">CLEARCLEAR CREEK </v>
      </c>
      <c r="C253" s="9" t="str">
        <f t="shared" ref="C253" si="210">C252</f>
        <v xml:space="preserve">$ </v>
      </c>
      <c r="D253" s="9" t="s">
        <v>691</v>
      </c>
      <c r="E253" s="14"/>
      <c r="F253" s="14">
        <v>680</v>
      </c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>
        <f t="shared" ref="Q253" si="211">Q251/F253</f>
        <v>9268.0284999999985</v>
      </c>
    </row>
    <row r="254" spans="1:17" s="25" customFormat="1" ht="13.15" customHeight="1" x14ac:dyDescent="0.2">
      <c r="A254" s="4" t="s">
        <v>66</v>
      </c>
      <c r="B254" s="4" t="s">
        <v>488</v>
      </c>
      <c r="C254" s="14" t="s">
        <v>199</v>
      </c>
      <c r="D254" s="2" t="s">
        <v>676</v>
      </c>
      <c r="E254" s="14"/>
      <c r="F254" s="14"/>
      <c r="G254" s="24">
        <v>52.133255423073386</v>
      </c>
      <c r="H254" s="24">
        <v>8.722847582956831</v>
      </c>
      <c r="I254" s="24">
        <v>32.220442980244322</v>
      </c>
      <c r="J254" s="24">
        <v>0</v>
      </c>
      <c r="K254" s="24">
        <v>0</v>
      </c>
      <c r="L254" s="24">
        <v>0</v>
      </c>
      <c r="M254" s="24">
        <v>4.3611096184365561</v>
      </c>
      <c r="N254" s="24">
        <v>0</v>
      </c>
      <c r="O254" s="24">
        <v>2.5623443952889167</v>
      </c>
      <c r="P254" s="24">
        <v>0</v>
      </c>
      <c r="Q254" s="24">
        <f t="shared" ref="G254:Q254" si="212">(Q251/$Q251)*100</f>
        <v>100</v>
      </c>
    </row>
    <row r="255" spans="1:17" ht="13.15" customHeight="1" x14ac:dyDescent="0.2">
      <c r="A255" s="4" t="s">
        <v>66</v>
      </c>
      <c r="B255" s="4" t="s">
        <v>488</v>
      </c>
      <c r="C255" s="9"/>
      <c r="D255" s="9"/>
      <c r="E255" s="14"/>
      <c r="F255" s="14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</row>
    <row r="256" spans="1:17" ht="13.15" customHeight="1" x14ac:dyDescent="0.2">
      <c r="A256" s="4" t="s">
        <v>123</v>
      </c>
      <c r="B256" s="4" t="s">
        <v>489</v>
      </c>
      <c r="C256" s="15"/>
      <c r="D256" s="16" t="s">
        <v>410</v>
      </c>
      <c r="E256" s="17" t="s">
        <v>412</v>
      </c>
      <c r="F256" s="1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</row>
    <row r="257" spans="1:17" s="20" customFormat="1" ht="13.15" customHeight="1" x14ac:dyDescent="0.25">
      <c r="A257" s="4" t="s">
        <v>123</v>
      </c>
      <c r="B257" s="4" t="s">
        <v>489</v>
      </c>
      <c r="C257" s="13" t="s">
        <v>200</v>
      </c>
      <c r="D257" s="19" t="s">
        <v>674</v>
      </c>
      <c r="E257" s="13"/>
      <c r="F257" s="19"/>
      <c r="G257" s="1">
        <v>2416265.4399999985</v>
      </c>
      <c r="H257" s="1">
        <v>1399850.3699999999</v>
      </c>
      <c r="I257" s="1">
        <v>2001411.24</v>
      </c>
      <c r="J257" s="1">
        <v>0</v>
      </c>
      <c r="K257" s="1">
        <v>0</v>
      </c>
      <c r="L257" s="1">
        <v>255241.64</v>
      </c>
      <c r="M257" s="1">
        <v>1177118.1199999999</v>
      </c>
      <c r="N257" s="1">
        <v>0</v>
      </c>
      <c r="O257" s="1">
        <v>22500</v>
      </c>
      <c r="P257" s="1">
        <v>0</v>
      </c>
      <c r="Q257" s="1">
        <f t="shared" ref="Q257:Q258" si="213">SUM(G257:P257)</f>
        <v>7272386.8099999987</v>
      </c>
    </row>
    <row r="258" spans="1:17" s="20" customFormat="1" ht="13.15" customHeight="1" x14ac:dyDescent="0.25">
      <c r="A258" s="4" t="s">
        <v>123</v>
      </c>
      <c r="B258" s="4" t="s">
        <v>489</v>
      </c>
      <c r="C258" s="13" t="s">
        <v>200</v>
      </c>
      <c r="D258" s="19" t="s">
        <v>675</v>
      </c>
      <c r="E258" s="13"/>
      <c r="F258" s="19"/>
      <c r="G258" s="1">
        <v>0</v>
      </c>
      <c r="H258" s="1">
        <v>117007.43</v>
      </c>
      <c r="I258" s="1">
        <v>6472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f t="shared" si="213"/>
        <v>123479.43</v>
      </c>
    </row>
    <row r="259" spans="1:17" s="20" customFormat="1" ht="13.15" customHeight="1" x14ac:dyDescent="0.25">
      <c r="A259" s="4" t="s">
        <v>123</v>
      </c>
      <c r="B259" s="4" t="s">
        <v>489</v>
      </c>
      <c r="C259" s="13" t="s">
        <v>200</v>
      </c>
      <c r="D259" s="19" t="s">
        <v>454</v>
      </c>
      <c r="E259" s="13"/>
      <c r="F259" s="19"/>
      <c r="G259" s="1">
        <v>2416265.4399999985</v>
      </c>
      <c r="H259" s="1">
        <v>1516857.7999999998</v>
      </c>
      <c r="I259" s="1">
        <v>2007883.24</v>
      </c>
      <c r="J259" s="1">
        <v>0</v>
      </c>
      <c r="K259" s="1">
        <v>0</v>
      </c>
      <c r="L259" s="1">
        <v>255241.64</v>
      </c>
      <c r="M259" s="1">
        <v>1177118.1199999999</v>
      </c>
      <c r="N259" s="1">
        <v>0</v>
      </c>
      <c r="O259" s="1">
        <v>22500</v>
      </c>
      <c r="P259" s="1">
        <v>0</v>
      </c>
      <c r="Q259" s="1">
        <f t="shared" ref="G259:Q259" si="214">Q257+Q258</f>
        <v>7395866.2399999984</v>
      </c>
    </row>
    <row r="260" spans="1:17" ht="13.15" customHeight="1" x14ac:dyDescent="0.2">
      <c r="A260" s="4" t="s">
        <v>123</v>
      </c>
      <c r="B260" s="4" t="s">
        <v>489</v>
      </c>
      <c r="C260" s="9" t="s">
        <v>200</v>
      </c>
      <c r="D260" s="9" t="s">
        <v>690</v>
      </c>
      <c r="E260" s="14"/>
      <c r="F260" s="14">
        <v>1052.0999999999999</v>
      </c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>
        <f t="shared" ref="Q260" si="215">Q259/F260</f>
        <v>7029.6228875582156</v>
      </c>
    </row>
    <row r="261" spans="1:17" ht="13.15" customHeight="1" x14ac:dyDescent="0.2">
      <c r="A261" s="4" t="str">
        <f>A260</f>
        <v>0550</v>
      </c>
      <c r="B261" s="4" t="str">
        <f t="shared" ref="B261" si="216">B260</f>
        <v>CONEJNORTH CONEJO</v>
      </c>
      <c r="C261" s="9" t="str">
        <f t="shared" ref="C261" si="217">C260</f>
        <v xml:space="preserve">$ </v>
      </c>
      <c r="D261" s="9" t="s">
        <v>691</v>
      </c>
      <c r="E261" s="14"/>
      <c r="F261" s="14">
        <v>988</v>
      </c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>
        <f t="shared" ref="Q261" si="218">Q259/F261</f>
        <v>7485.6945748987837</v>
      </c>
    </row>
    <row r="262" spans="1:17" s="25" customFormat="1" ht="13.15" customHeight="1" x14ac:dyDescent="0.2">
      <c r="A262" s="4" t="s">
        <v>123</v>
      </c>
      <c r="B262" s="4" t="s">
        <v>489</v>
      </c>
      <c r="C262" s="14" t="s">
        <v>199</v>
      </c>
      <c r="D262" s="2" t="s">
        <v>676</v>
      </c>
      <c r="E262" s="14"/>
      <c r="F262" s="14"/>
      <c r="G262" s="24">
        <v>32.670485938912805</v>
      </c>
      <c r="H262" s="24">
        <v>20.509535337404913</v>
      </c>
      <c r="I262" s="24">
        <v>27.148723014222607</v>
      </c>
      <c r="J262" s="24">
        <v>0</v>
      </c>
      <c r="K262" s="24">
        <v>0</v>
      </c>
      <c r="L262" s="24">
        <v>3.4511392136805341</v>
      </c>
      <c r="M262" s="24">
        <v>15.915892497266151</v>
      </c>
      <c r="N262" s="24">
        <v>0</v>
      </c>
      <c r="O262" s="24">
        <v>0.30422399851298559</v>
      </c>
      <c r="P262" s="24">
        <v>0</v>
      </c>
      <c r="Q262" s="24">
        <f t="shared" ref="G262:Q262" si="219">(Q259/$Q259)*100</f>
        <v>100</v>
      </c>
    </row>
    <row r="263" spans="1:17" ht="13.15" customHeight="1" x14ac:dyDescent="0.2">
      <c r="A263" s="4" t="s">
        <v>123</v>
      </c>
      <c r="B263" s="4" t="s">
        <v>489</v>
      </c>
      <c r="C263" s="9"/>
      <c r="D263" s="9"/>
      <c r="E263" s="14"/>
      <c r="F263" s="14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</row>
    <row r="264" spans="1:17" ht="13.15" customHeight="1" x14ac:dyDescent="0.2">
      <c r="A264" s="4" t="s">
        <v>108</v>
      </c>
      <c r="B264" s="4" t="s">
        <v>490</v>
      </c>
      <c r="C264" s="15"/>
      <c r="D264" s="16" t="s">
        <v>410</v>
      </c>
      <c r="E264" s="17" t="s">
        <v>411</v>
      </c>
      <c r="F264" s="1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</row>
    <row r="265" spans="1:17" s="20" customFormat="1" ht="13.15" customHeight="1" x14ac:dyDescent="0.25">
      <c r="A265" s="4" t="s">
        <v>108</v>
      </c>
      <c r="B265" s="4" t="s">
        <v>490</v>
      </c>
      <c r="C265" s="13" t="s">
        <v>200</v>
      </c>
      <c r="D265" s="19" t="s">
        <v>674</v>
      </c>
      <c r="E265" s="13"/>
      <c r="F265" s="19"/>
      <c r="G265" s="1">
        <v>1363406.9399999997</v>
      </c>
      <c r="H265" s="1">
        <v>0</v>
      </c>
      <c r="I265" s="1">
        <v>226236.81</v>
      </c>
      <c r="J265" s="1">
        <v>0</v>
      </c>
      <c r="K265" s="1">
        <v>0</v>
      </c>
      <c r="L265" s="1">
        <v>1453459.6099999996</v>
      </c>
      <c r="M265" s="1">
        <v>105008.81</v>
      </c>
      <c r="N265" s="1">
        <v>0</v>
      </c>
      <c r="O265" s="1">
        <v>0</v>
      </c>
      <c r="P265" s="1">
        <v>0</v>
      </c>
      <c r="Q265" s="1">
        <f t="shared" ref="Q265:Q266" si="220">SUM(G265:P265)</f>
        <v>3148112.1699999995</v>
      </c>
    </row>
    <row r="266" spans="1:17" s="20" customFormat="1" ht="13.15" customHeight="1" x14ac:dyDescent="0.25">
      <c r="A266" s="4" t="s">
        <v>108</v>
      </c>
      <c r="B266" s="4" t="s">
        <v>490</v>
      </c>
      <c r="C266" s="13" t="s">
        <v>200</v>
      </c>
      <c r="D266" s="19" t="s">
        <v>675</v>
      </c>
      <c r="E266" s="13"/>
      <c r="F266" s="19"/>
      <c r="G266" s="1">
        <v>7303.47</v>
      </c>
      <c r="H266" s="1">
        <v>0</v>
      </c>
      <c r="I266" s="1">
        <v>0</v>
      </c>
      <c r="J266" s="1">
        <v>0</v>
      </c>
      <c r="K266" s="1">
        <v>0</v>
      </c>
      <c r="L266" s="1">
        <v>6141.36</v>
      </c>
      <c r="M266" s="1">
        <v>0</v>
      </c>
      <c r="N266" s="1">
        <v>0</v>
      </c>
      <c r="O266" s="1">
        <v>0</v>
      </c>
      <c r="P266" s="1">
        <v>0</v>
      </c>
      <c r="Q266" s="1">
        <f t="shared" si="220"/>
        <v>13444.83</v>
      </c>
    </row>
    <row r="267" spans="1:17" s="20" customFormat="1" ht="13.15" customHeight="1" x14ac:dyDescent="0.25">
      <c r="A267" s="4" t="s">
        <v>108</v>
      </c>
      <c r="B267" s="4" t="s">
        <v>490</v>
      </c>
      <c r="C267" s="13" t="s">
        <v>200</v>
      </c>
      <c r="D267" s="19" t="s">
        <v>454</v>
      </c>
      <c r="E267" s="13"/>
      <c r="F267" s="19"/>
      <c r="G267" s="1">
        <v>1370710.4099999997</v>
      </c>
      <c r="H267" s="1">
        <v>0</v>
      </c>
      <c r="I267" s="1">
        <v>226236.81</v>
      </c>
      <c r="J267" s="1">
        <v>0</v>
      </c>
      <c r="K267" s="1">
        <v>0</v>
      </c>
      <c r="L267" s="1">
        <v>1459600.9699999997</v>
      </c>
      <c r="M267" s="1">
        <v>105008.81</v>
      </c>
      <c r="N267" s="1">
        <v>0</v>
      </c>
      <c r="O267" s="1">
        <v>0</v>
      </c>
      <c r="P267" s="1">
        <v>0</v>
      </c>
      <c r="Q267" s="1">
        <f t="shared" ref="G267:Q267" si="221">Q265+Q266</f>
        <v>3161556.9999999995</v>
      </c>
    </row>
    <row r="268" spans="1:17" ht="13.15" customHeight="1" x14ac:dyDescent="0.2">
      <c r="A268" s="4" t="s">
        <v>108</v>
      </c>
      <c r="B268" s="4" t="s">
        <v>490</v>
      </c>
      <c r="C268" s="9" t="s">
        <v>200</v>
      </c>
      <c r="D268" s="9" t="s">
        <v>690</v>
      </c>
      <c r="E268" s="14"/>
      <c r="F268" s="14">
        <v>372.5</v>
      </c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>
        <f t="shared" ref="Q268" si="222">Q267/F268</f>
        <v>8487.4013422818771</v>
      </c>
    </row>
    <row r="269" spans="1:17" ht="13.15" customHeight="1" x14ac:dyDescent="0.2">
      <c r="A269" s="4" t="str">
        <f>A268</f>
        <v>0560</v>
      </c>
      <c r="B269" s="4" t="str">
        <f t="shared" ref="B269" si="223">B268</f>
        <v>CONEJSANFORD 6J</v>
      </c>
      <c r="C269" s="9" t="str">
        <f t="shared" ref="C269" si="224">C268</f>
        <v xml:space="preserve">$ </v>
      </c>
      <c r="D269" s="9" t="s">
        <v>691</v>
      </c>
      <c r="E269" s="14"/>
      <c r="F269" s="14">
        <v>384</v>
      </c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>
        <f t="shared" ref="Q269" si="225">Q267/F269</f>
        <v>8233.2213541666661</v>
      </c>
    </row>
    <row r="270" spans="1:17" s="25" customFormat="1" ht="13.15" customHeight="1" x14ac:dyDescent="0.2">
      <c r="A270" s="4" t="s">
        <v>108</v>
      </c>
      <c r="B270" s="4" t="s">
        <v>490</v>
      </c>
      <c r="C270" s="14" t="s">
        <v>199</v>
      </c>
      <c r="D270" s="2" t="s">
        <v>676</v>
      </c>
      <c r="E270" s="14"/>
      <c r="F270" s="14"/>
      <c r="G270" s="24">
        <v>43.355549496656231</v>
      </c>
      <c r="H270" s="24">
        <v>0</v>
      </c>
      <c r="I270" s="24">
        <v>7.1558668719241822</v>
      </c>
      <c r="J270" s="24">
        <v>0</v>
      </c>
      <c r="K270" s="24">
        <v>0</v>
      </c>
      <c r="L270" s="24">
        <v>46.167156562415293</v>
      </c>
      <c r="M270" s="24">
        <v>3.3214270690042915</v>
      </c>
      <c r="N270" s="24">
        <v>0</v>
      </c>
      <c r="O270" s="24">
        <v>0</v>
      </c>
      <c r="P270" s="24">
        <v>0</v>
      </c>
      <c r="Q270" s="24">
        <f t="shared" ref="G270:Q270" si="226">(Q267/$Q267)*100</f>
        <v>100</v>
      </c>
    </row>
    <row r="271" spans="1:17" ht="13.15" customHeight="1" x14ac:dyDescent="0.2">
      <c r="A271" s="4" t="s">
        <v>108</v>
      </c>
      <c r="B271" s="4" t="s">
        <v>490</v>
      </c>
      <c r="C271" s="9"/>
      <c r="D271" s="9"/>
      <c r="E271" s="14"/>
      <c r="F271" s="14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</row>
    <row r="272" spans="1:17" ht="13.15" customHeight="1" x14ac:dyDescent="0.2">
      <c r="A272" s="4" t="s">
        <v>3</v>
      </c>
      <c r="B272" s="4" t="s">
        <v>491</v>
      </c>
      <c r="C272" s="15"/>
      <c r="D272" s="16" t="s">
        <v>410</v>
      </c>
      <c r="E272" s="17" t="s">
        <v>409</v>
      </c>
      <c r="F272" s="1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</row>
    <row r="273" spans="1:17" s="20" customFormat="1" ht="13.15" customHeight="1" x14ac:dyDescent="0.25">
      <c r="A273" s="4" t="s">
        <v>3</v>
      </c>
      <c r="B273" s="4" t="s">
        <v>491</v>
      </c>
      <c r="C273" s="13" t="s">
        <v>200</v>
      </c>
      <c r="D273" s="19" t="s">
        <v>674</v>
      </c>
      <c r="E273" s="13"/>
      <c r="F273" s="19"/>
      <c r="G273" s="1">
        <v>1200916.32</v>
      </c>
      <c r="H273" s="1">
        <v>297984.36</v>
      </c>
      <c r="I273" s="1">
        <v>227884.89999999991</v>
      </c>
      <c r="J273" s="1">
        <v>0</v>
      </c>
      <c r="K273" s="1">
        <v>0</v>
      </c>
      <c r="L273" s="1">
        <v>0</v>
      </c>
      <c r="M273" s="1">
        <v>727981.03</v>
      </c>
      <c r="N273" s="1">
        <v>0</v>
      </c>
      <c r="O273" s="1">
        <v>0</v>
      </c>
      <c r="P273" s="1">
        <v>0</v>
      </c>
      <c r="Q273" s="1">
        <f t="shared" ref="Q273:Q274" si="227">SUM(G273:P273)</f>
        <v>2454766.6100000003</v>
      </c>
    </row>
    <row r="274" spans="1:17" s="20" customFormat="1" ht="13.15" customHeight="1" x14ac:dyDescent="0.25">
      <c r="A274" s="4" t="s">
        <v>3</v>
      </c>
      <c r="B274" s="4" t="s">
        <v>491</v>
      </c>
      <c r="C274" s="13" t="s">
        <v>200</v>
      </c>
      <c r="D274" s="19" t="s">
        <v>675</v>
      </c>
      <c r="E274" s="13"/>
      <c r="F274" s="19"/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11720</v>
      </c>
      <c r="N274" s="1">
        <v>0</v>
      </c>
      <c r="O274" s="1">
        <v>0</v>
      </c>
      <c r="P274" s="1">
        <v>0</v>
      </c>
      <c r="Q274" s="1">
        <f t="shared" si="227"/>
        <v>11720</v>
      </c>
    </row>
    <row r="275" spans="1:17" s="20" customFormat="1" ht="13.15" customHeight="1" x14ac:dyDescent="0.25">
      <c r="A275" s="4" t="s">
        <v>3</v>
      </c>
      <c r="B275" s="4" t="s">
        <v>491</v>
      </c>
      <c r="C275" s="13" t="s">
        <v>200</v>
      </c>
      <c r="D275" s="19" t="s">
        <v>454</v>
      </c>
      <c r="E275" s="13"/>
      <c r="F275" s="19"/>
      <c r="G275" s="1">
        <v>1200916.32</v>
      </c>
      <c r="H275" s="1">
        <v>297984.36</v>
      </c>
      <c r="I275" s="1">
        <v>227884.89999999991</v>
      </c>
      <c r="J275" s="1">
        <v>0</v>
      </c>
      <c r="K275" s="1">
        <v>0</v>
      </c>
      <c r="L275" s="1">
        <v>0</v>
      </c>
      <c r="M275" s="1">
        <v>739701.03</v>
      </c>
      <c r="N275" s="1">
        <v>0</v>
      </c>
      <c r="O275" s="1">
        <v>0</v>
      </c>
      <c r="P275" s="1">
        <v>0</v>
      </c>
      <c r="Q275" s="1">
        <f t="shared" ref="G275:Q275" si="228">Q273+Q274</f>
        <v>2466486.6100000003</v>
      </c>
    </row>
    <row r="276" spans="1:17" ht="13.15" customHeight="1" x14ac:dyDescent="0.2">
      <c r="A276" s="4" t="s">
        <v>3</v>
      </c>
      <c r="B276" s="4" t="s">
        <v>491</v>
      </c>
      <c r="C276" s="9" t="s">
        <v>200</v>
      </c>
      <c r="D276" s="9" t="s">
        <v>690</v>
      </c>
      <c r="E276" s="14"/>
      <c r="F276" s="14">
        <v>165</v>
      </c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>
        <f t="shared" ref="Q276" si="229">Q275/F276</f>
        <v>14948.403696969699</v>
      </c>
    </row>
    <row r="277" spans="1:17" ht="13.15" customHeight="1" x14ac:dyDescent="0.2">
      <c r="A277" s="4" t="str">
        <f>A276</f>
        <v>0580</v>
      </c>
      <c r="B277" s="4" t="str">
        <f t="shared" ref="B277" si="230">B276</f>
        <v>CONEJSOUTH CONEJO</v>
      </c>
      <c r="C277" s="9" t="str">
        <f t="shared" ref="C277" si="231">C276</f>
        <v xml:space="preserve">$ </v>
      </c>
      <c r="D277" s="9" t="s">
        <v>691</v>
      </c>
      <c r="E277" s="14"/>
      <c r="F277" s="14">
        <v>174</v>
      </c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>
        <f t="shared" ref="Q277" si="232">Q275/F277</f>
        <v>14175.210402298853</v>
      </c>
    </row>
    <row r="278" spans="1:17" s="25" customFormat="1" ht="13.15" customHeight="1" x14ac:dyDescent="0.2">
      <c r="A278" s="4" t="s">
        <v>3</v>
      </c>
      <c r="B278" s="4" t="s">
        <v>491</v>
      </c>
      <c r="C278" s="14" t="s">
        <v>199</v>
      </c>
      <c r="D278" s="2" t="s">
        <v>676</v>
      </c>
      <c r="E278" s="14"/>
      <c r="F278" s="14"/>
      <c r="G278" s="24">
        <v>48.689350881981881</v>
      </c>
      <c r="H278" s="24">
        <v>12.081328915059464</v>
      </c>
      <c r="I278" s="24">
        <v>9.2392514549268068</v>
      </c>
      <c r="J278" s="24">
        <v>0</v>
      </c>
      <c r="K278" s="24">
        <v>0</v>
      </c>
      <c r="L278" s="24">
        <v>0</v>
      </c>
      <c r="M278" s="24">
        <v>29.990068748031838</v>
      </c>
      <c r="N278" s="24">
        <v>0</v>
      </c>
      <c r="O278" s="24">
        <v>0</v>
      </c>
      <c r="P278" s="24">
        <v>0</v>
      </c>
      <c r="Q278" s="24">
        <f t="shared" ref="G278:Q278" si="233">(Q275/$Q275)*100</f>
        <v>100</v>
      </c>
    </row>
    <row r="279" spans="1:17" ht="13.15" customHeight="1" x14ac:dyDescent="0.2">
      <c r="A279" s="4" t="s">
        <v>3</v>
      </c>
      <c r="B279" s="4" t="s">
        <v>491</v>
      </c>
      <c r="C279" s="9"/>
      <c r="D279" s="9"/>
      <c r="E279" s="14"/>
      <c r="F279" s="14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</row>
    <row r="280" spans="1:17" ht="13.15" customHeight="1" x14ac:dyDescent="0.2">
      <c r="A280" s="4" t="s">
        <v>12</v>
      </c>
      <c r="B280" s="4" t="s">
        <v>492</v>
      </c>
      <c r="C280" s="15"/>
      <c r="D280" s="16" t="s">
        <v>407</v>
      </c>
      <c r="E280" s="17" t="s">
        <v>408</v>
      </c>
      <c r="F280" s="1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</row>
    <row r="281" spans="1:17" s="20" customFormat="1" ht="13.15" customHeight="1" x14ac:dyDescent="0.25">
      <c r="A281" s="4" t="s">
        <v>12</v>
      </c>
      <c r="B281" s="4" t="s">
        <v>492</v>
      </c>
      <c r="C281" s="13" t="s">
        <v>200</v>
      </c>
      <c r="D281" s="19" t="s">
        <v>674</v>
      </c>
      <c r="E281" s="13"/>
      <c r="F281" s="19"/>
      <c r="G281" s="1">
        <v>901527.73999999987</v>
      </c>
      <c r="H281" s="1">
        <v>230986.11</v>
      </c>
      <c r="I281" s="1">
        <v>401658.47</v>
      </c>
      <c r="J281" s="1">
        <v>0</v>
      </c>
      <c r="K281" s="1">
        <v>0</v>
      </c>
      <c r="L281" s="1">
        <v>965612.62</v>
      </c>
      <c r="M281" s="1">
        <v>49165.68</v>
      </c>
      <c r="N281" s="1">
        <v>0</v>
      </c>
      <c r="O281" s="1">
        <v>120359.55</v>
      </c>
      <c r="P281" s="1">
        <v>0</v>
      </c>
      <c r="Q281" s="1">
        <f t="shared" ref="Q281:Q282" si="234">SUM(G281:P281)</f>
        <v>2669310.17</v>
      </c>
    </row>
    <row r="282" spans="1:17" s="20" customFormat="1" ht="13.15" customHeight="1" x14ac:dyDescent="0.25">
      <c r="A282" s="4" t="s">
        <v>12</v>
      </c>
      <c r="B282" s="4" t="s">
        <v>492</v>
      </c>
      <c r="C282" s="13" t="s">
        <v>200</v>
      </c>
      <c r="D282" s="19" t="s">
        <v>675</v>
      </c>
      <c r="E282" s="13"/>
      <c r="F282" s="19"/>
      <c r="G282" s="1">
        <v>-4203.97</v>
      </c>
      <c r="H282" s="1">
        <v>0</v>
      </c>
      <c r="I282" s="1">
        <v>0</v>
      </c>
      <c r="J282" s="1">
        <v>0</v>
      </c>
      <c r="K282" s="1">
        <v>0</v>
      </c>
      <c r="L282" s="1">
        <v>890406.69</v>
      </c>
      <c r="M282" s="1">
        <v>0</v>
      </c>
      <c r="N282" s="1">
        <v>0</v>
      </c>
      <c r="O282" s="1">
        <v>95877.819999999992</v>
      </c>
      <c r="P282" s="1">
        <v>0</v>
      </c>
      <c r="Q282" s="1">
        <f t="shared" si="234"/>
        <v>982080.53999999992</v>
      </c>
    </row>
    <row r="283" spans="1:17" s="20" customFormat="1" ht="13.15" customHeight="1" x14ac:dyDescent="0.25">
      <c r="A283" s="4" t="s">
        <v>12</v>
      </c>
      <c r="B283" s="4" t="s">
        <v>492</v>
      </c>
      <c r="C283" s="13" t="s">
        <v>200</v>
      </c>
      <c r="D283" s="19" t="s">
        <v>454</v>
      </c>
      <c r="E283" s="13"/>
      <c r="F283" s="19"/>
      <c r="G283" s="1">
        <v>897323.7699999999</v>
      </c>
      <c r="H283" s="1">
        <v>230986.11</v>
      </c>
      <c r="I283" s="1">
        <v>401658.47</v>
      </c>
      <c r="J283" s="1">
        <v>0</v>
      </c>
      <c r="K283" s="1">
        <v>0</v>
      </c>
      <c r="L283" s="1">
        <v>1856019.31</v>
      </c>
      <c r="M283" s="1">
        <v>49165.68</v>
      </c>
      <c r="N283" s="1">
        <v>0</v>
      </c>
      <c r="O283" s="1">
        <v>216237.37</v>
      </c>
      <c r="P283" s="1">
        <v>0</v>
      </c>
      <c r="Q283" s="1">
        <f t="shared" ref="G283:Q283" si="235">Q281+Q282</f>
        <v>3651390.71</v>
      </c>
    </row>
    <row r="284" spans="1:17" ht="13.15" customHeight="1" x14ac:dyDescent="0.2">
      <c r="A284" s="4" t="s">
        <v>12</v>
      </c>
      <c r="B284" s="4" t="s">
        <v>492</v>
      </c>
      <c r="C284" s="9" t="s">
        <v>200</v>
      </c>
      <c r="D284" s="9" t="s">
        <v>690</v>
      </c>
      <c r="E284" s="14"/>
      <c r="F284" s="14">
        <v>208.5</v>
      </c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>
        <f t="shared" ref="Q284" si="236">Q283/F284</f>
        <v>17512.665275779378</v>
      </c>
    </row>
    <row r="285" spans="1:17" ht="13.15" customHeight="1" x14ac:dyDescent="0.2">
      <c r="A285" s="4" t="str">
        <f>A284</f>
        <v>0640</v>
      </c>
      <c r="B285" s="4" t="str">
        <f t="shared" ref="B285" si="237">B284</f>
        <v>COSTICENTENNIAL R</v>
      </c>
      <c r="C285" s="9" t="str">
        <f t="shared" ref="C285" si="238">C284</f>
        <v xml:space="preserve">$ </v>
      </c>
      <c r="D285" s="9" t="s">
        <v>691</v>
      </c>
      <c r="E285" s="14"/>
      <c r="F285" s="14">
        <v>193</v>
      </c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>
        <f t="shared" ref="Q285" si="239">Q283/F285</f>
        <v>18919.122849740932</v>
      </c>
    </row>
    <row r="286" spans="1:17" s="25" customFormat="1" ht="13.15" customHeight="1" x14ac:dyDescent="0.2">
      <c r="A286" s="4" t="s">
        <v>12</v>
      </c>
      <c r="B286" s="4" t="s">
        <v>492</v>
      </c>
      <c r="C286" s="14" t="s">
        <v>199</v>
      </c>
      <c r="D286" s="2" t="s">
        <v>676</v>
      </c>
      <c r="E286" s="14"/>
      <c r="F286" s="14"/>
      <c r="G286" s="24">
        <v>24.574849455099805</v>
      </c>
      <c r="H286" s="24">
        <v>6.3259762743932706</v>
      </c>
      <c r="I286" s="24">
        <v>11.000150405706652</v>
      </c>
      <c r="J286" s="24">
        <v>0</v>
      </c>
      <c r="K286" s="24">
        <v>0</v>
      </c>
      <c r="L286" s="24">
        <v>50.830476862335004</v>
      </c>
      <c r="M286" s="24">
        <v>1.3464918959603751</v>
      </c>
      <c r="N286" s="24">
        <v>0</v>
      </c>
      <c r="O286" s="24">
        <v>5.9220551065048861</v>
      </c>
      <c r="P286" s="24">
        <v>0</v>
      </c>
      <c r="Q286" s="24">
        <f t="shared" ref="G286:Q286" si="240">(Q283/$Q283)*100</f>
        <v>100</v>
      </c>
    </row>
    <row r="287" spans="1:17" ht="13.15" customHeight="1" x14ac:dyDescent="0.2">
      <c r="A287" s="4" t="s">
        <v>12</v>
      </c>
      <c r="B287" s="4" t="s">
        <v>492</v>
      </c>
      <c r="C287" s="9"/>
      <c r="D287" s="9"/>
      <c r="E287" s="14"/>
      <c r="F287" s="14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</row>
    <row r="288" spans="1:17" ht="13.15" customHeight="1" x14ac:dyDescent="0.2">
      <c r="A288" s="4" t="s">
        <v>30</v>
      </c>
      <c r="B288" s="4" t="s">
        <v>493</v>
      </c>
      <c r="C288" s="15"/>
      <c r="D288" s="16" t="s">
        <v>407</v>
      </c>
      <c r="E288" s="17" t="s">
        <v>406</v>
      </c>
      <c r="F288" s="1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</row>
    <row r="289" spans="1:17" s="20" customFormat="1" ht="13.15" customHeight="1" x14ac:dyDescent="0.25">
      <c r="A289" s="4" t="s">
        <v>30</v>
      </c>
      <c r="B289" s="4" t="s">
        <v>493</v>
      </c>
      <c r="C289" s="13" t="s">
        <v>200</v>
      </c>
      <c r="D289" s="19" t="s">
        <v>674</v>
      </c>
      <c r="E289" s="13"/>
      <c r="F289" s="19"/>
      <c r="G289" s="1">
        <v>786508.99999999988</v>
      </c>
      <c r="H289" s="1">
        <v>325750.13</v>
      </c>
      <c r="I289" s="1">
        <v>555940.94000000018</v>
      </c>
      <c r="J289" s="1">
        <v>0</v>
      </c>
      <c r="K289" s="1">
        <v>0</v>
      </c>
      <c r="L289" s="1">
        <v>474724.3299999999</v>
      </c>
      <c r="M289" s="1">
        <v>307365.28999999998</v>
      </c>
      <c r="N289" s="1">
        <v>0</v>
      </c>
      <c r="O289" s="1">
        <v>0</v>
      </c>
      <c r="P289" s="1">
        <v>0</v>
      </c>
      <c r="Q289" s="1">
        <f t="shared" ref="Q289:Q290" si="241">SUM(G289:P289)</f>
        <v>2450289.69</v>
      </c>
    </row>
    <row r="290" spans="1:17" s="20" customFormat="1" ht="13.15" customHeight="1" x14ac:dyDescent="0.25">
      <c r="A290" s="4" t="s">
        <v>30</v>
      </c>
      <c r="B290" s="4" t="s">
        <v>493</v>
      </c>
      <c r="C290" s="13" t="s">
        <v>200</v>
      </c>
      <c r="D290" s="19" t="s">
        <v>675</v>
      </c>
      <c r="E290" s="13"/>
      <c r="F290" s="19"/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f t="shared" si="241"/>
        <v>0</v>
      </c>
    </row>
    <row r="291" spans="1:17" s="20" customFormat="1" ht="13.15" customHeight="1" x14ac:dyDescent="0.25">
      <c r="A291" s="4" t="s">
        <v>30</v>
      </c>
      <c r="B291" s="4" t="s">
        <v>493</v>
      </c>
      <c r="C291" s="13" t="s">
        <v>200</v>
      </c>
      <c r="D291" s="19" t="s">
        <v>454</v>
      </c>
      <c r="E291" s="13"/>
      <c r="F291" s="19"/>
      <c r="G291" s="1">
        <v>786508.99999999988</v>
      </c>
      <c r="H291" s="1">
        <v>325750.13</v>
      </c>
      <c r="I291" s="1">
        <v>555940.94000000018</v>
      </c>
      <c r="J291" s="1">
        <v>0</v>
      </c>
      <c r="K291" s="1">
        <v>0</v>
      </c>
      <c r="L291" s="1">
        <v>474724.3299999999</v>
      </c>
      <c r="M291" s="1">
        <v>307365.28999999998</v>
      </c>
      <c r="N291" s="1">
        <v>0</v>
      </c>
      <c r="O291" s="1">
        <v>0</v>
      </c>
      <c r="P291" s="1">
        <v>0</v>
      </c>
      <c r="Q291" s="1">
        <f t="shared" ref="G291:Q291" si="242">Q289+Q290</f>
        <v>2450289.69</v>
      </c>
    </row>
    <row r="292" spans="1:17" ht="13.15" customHeight="1" x14ac:dyDescent="0.2">
      <c r="A292" s="4" t="s">
        <v>30</v>
      </c>
      <c r="B292" s="4" t="s">
        <v>493</v>
      </c>
      <c r="C292" s="9" t="s">
        <v>200</v>
      </c>
      <c r="D292" s="9" t="s">
        <v>690</v>
      </c>
      <c r="E292" s="14"/>
      <c r="F292" s="14">
        <v>287.5</v>
      </c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>
        <f t="shared" ref="Q292" si="243">Q291/F292</f>
        <v>8522.746747826086</v>
      </c>
    </row>
    <row r="293" spans="1:17" ht="13.15" customHeight="1" x14ac:dyDescent="0.2">
      <c r="A293" s="4" t="str">
        <f>A292</f>
        <v>0740</v>
      </c>
      <c r="B293" s="4" t="str">
        <f t="shared" ref="B293" si="244">B292</f>
        <v>COSTISIERRA GRAND</v>
      </c>
      <c r="C293" s="9" t="str">
        <f t="shared" ref="C293" si="245">C292</f>
        <v xml:space="preserve">$ </v>
      </c>
      <c r="D293" s="9" t="s">
        <v>691</v>
      </c>
      <c r="E293" s="14"/>
      <c r="F293" s="14">
        <v>289</v>
      </c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>
        <f t="shared" ref="Q293" si="246">Q291/F293</f>
        <v>8478.5110380622828</v>
      </c>
    </row>
    <row r="294" spans="1:17" s="25" customFormat="1" ht="13.15" customHeight="1" x14ac:dyDescent="0.2">
      <c r="A294" s="4" t="s">
        <v>30</v>
      </c>
      <c r="B294" s="4" t="s">
        <v>493</v>
      </c>
      <c r="C294" s="14" t="s">
        <v>199</v>
      </c>
      <c r="D294" s="2" t="s">
        <v>676</v>
      </c>
      <c r="E294" s="14"/>
      <c r="F294" s="14"/>
      <c r="G294" s="24">
        <v>32.098612797085224</v>
      </c>
      <c r="H294" s="24">
        <v>13.2943517384673</v>
      </c>
      <c r="I294" s="24">
        <v>22.688784198410442</v>
      </c>
      <c r="J294" s="24">
        <v>0</v>
      </c>
      <c r="K294" s="24">
        <v>0</v>
      </c>
      <c r="L294" s="24">
        <v>19.374212442611221</v>
      </c>
      <c r="M294" s="24">
        <v>12.544038823425813</v>
      </c>
      <c r="N294" s="24">
        <v>0</v>
      </c>
      <c r="O294" s="24">
        <v>0</v>
      </c>
      <c r="P294" s="24">
        <v>0</v>
      </c>
      <c r="Q294" s="24">
        <f t="shared" ref="G294:Q294" si="247">(Q291/$Q291)*100</f>
        <v>100</v>
      </c>
    </row>
    <row r="295" spans="1:17" ht="13.15" customHeight="1" x14ac:dyDescent="0.2">
      <c r="A295" s="4" t="s">
        <v>30</v>
      </c>
      <c r="B295" s="4" t="s">
        <v>493</v>
      </c>
      <c r="C295" s="9"/>
      <c r="D295" s="9"/>
      <c r="E295" s="14"/>
      <c r="F295" s="14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</row>
    <row r="296" spans="1:17" ht="13.15" customHeight="1" x14ac:dyDescent="0.2">
      <c r="A296" s="4" t="s">
        <v>38</v>
      </c>
      <c r="B296" s="4" t="s">
        <v>494</v>
      </c>
      <c r="C296" s="15"/>
      <c r="D296" s="16" t="s">
        <v>405</v>
      </c>
      <c r="E296" s="17" t="s">
        <v>404</v>
      </c>
      <c r="F296" s="1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</row>
    <row r="297" spans="1:17" s="20" customFormat="1" ht="13.15" customHeight="1" x14ac:dyDescent="0.25">
      <c r="A297" s="4" t="s">
        <v>38</v>
      </c>
      <c r="B297" s="4" t="s">
        <v>494</v>
      </c>
      <c r="C297" s="13" t="s">
        <v>200</v>
      </c>
      <c r="D297" s="19" t="s">
        <v>674</v>
      </c>
      <c r="E297" s="13"/>
      <c r="F297" s="19"/>
      <c r="G297" s="1">
        <v>1499959.0600000003</v>
      </c>
      <c r="H297" s="1">
        <v>407475.67</v>
      </c>
      <c r="I297" s="1">
        <v>893644.09000000008</v>
      </c>
      <c r="J297" s="1">
        <v>0</v>
      </c>
      <c r="K297" s="1">
        <v>0</v>
      </c>
      <c r="L297" s="1">
        <v>0</v>
      </c>
      <c r="M297" s="1">
        <v>969309.69</v>
      </c>
      <c r="N297" s="1">
        <v>0</v>
      </c>
      <c r="O297" s="1">
        <v>214333.25</v>
      </c>
      <c r="P297" s="1">
        <v>0</v>
      </c>
      <c r="Q297" s="1">
        <f t="shared" ref="Q297:Q298" si="248">SUM(G297:P297)</f>
        <v>3984721.7600000002</v>
      </c>
    </row>
    <row r="298" spans="1:17" s="20" customFormat="1" ht="13.15" customHeight="1" x14ac:dyDescent="0.25">
      <c r="A298" s="4" t="s">
        <v>38</v>
      </c>
      <c r="B298" s="4" t="s">
        <v>494</v>
      </c>
      <c r="C298" s="13" t="s">
        <v>200</v>
      </c>
      <c r="D298" s="19" t="s">
        <v>675</v>
      </c>
      <c r="E298" s="13"/>
      <c r="F298" s="19"/>
      <c r="G298" s="1">
        <v>0</v>
      </c>
      <c r="H298" s="1">
        <v>3906.99</v>
      </c>
      <c r="I298" s="1">
        <v>14354.85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f t="shared" si="248"/>
        <v>18261.84</v>
      </c>
    </row>
    <row r="299" spans="1:17" s="20" customFormat="1" ht="13.15" customHeight="1" x14ac:dyDescent="0.25">
      <c r="A299" s="4" t="s">
        <v>38</v>
      </c>
      <c r="B299" s="4" t="s">
        <v>494</v>
      </c>
      <c r="C299" s="13" t="s">
        <v>200</v>
      </c>
      <c r="D299" s="19" t="s">
        <v>454</v>
      </c>
      <c r="E299" s="13"/>
      <c r="F299" s="19"/>
      <c r="G299" s="1">
        <v>1499959.0600000003</v>
      </c>
      <c r="H299" s="1">
        <v>411382.66</v>
      </c>
      <c r="I299" s="1">
        <v>907998.94000000006</v>
      </c>
      <c r="J299" s="1">
        <v>0</v>
      </c>
      <c r="K299" s="1">
        <v>0</v>
      </c>
      <c r="L299" s="1">
        <v>0</v>
      </c>
      <c r="M299" s="1">
        <v>969309.69</v>
      </c>
      <c r="N299" s="1">
        <v>0</v>
      </c>
      <c r="O299" s="1">
        <v>214333.25</v>
      </c>
      <c r="P299" s="1">
        <v>0</v>
      </c>
      <c r="Q299" s="1">
        <f t="shared" ref="G299:Q299" si="249">Q297+Q298</f>
        <v>4002983.6</v>
      </c>
    </row>
    <row r="300" spans="1:17" ht="13.15" customHeight="1" x14ac:dyDescent="0.2">
      <c r="A300" s="4" t="s">
        <v>38</v>
      </c>
      <c r="B300" s="4" t="s">
        <v>494</v>
      </c>
      <c r="C300" s="9" t="s">
        <v>200</v>
      </c>
      <c r="D300" s="9" t="s">
        <v>690</v>
      </c>
      <c r="E300" s="14"/>
      <c r="F300" s="14">
        <v>425.5</v>
      </c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>
        <f t="shared" ref="Q300" si="250">Q299/F300</f>
        <v>9407.7170387779079</v>
      </c>
    </row>
    <row r="301" spans="1:17" ht="13.15" customHeight="1" x14ac:dyDescent="0.2">
      <c r="A301" s="4" t="str">
        <f>A300</f>
        <v>0770</v>
      </c>
      <c r="B301" s="4" t="str">
        <f t="shared" ref="B301" si="251">B300</f>
        <v>CROWLCROWLEY COUN</v>
      </c>
      <c r="C301" s="9" t="str">
        <f t="shared" ref="C301" si="252">C300</f>
        <v xml:space="preserve">$ </v>
      </c>
      <c r="D301" s="9" t="s">
        <v>691</v>
      </c>
      <c r="E301" s="14"/>
      <c r="F301" s="14">
        <v>384</v>
      </c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>
        <f t="shared" ref="Q301" si="253">Q299/F301</f>
        <v>10424.436458333334</v>
      </c>
    </row>
    <row r="302" spans="1:17" s="25" customFormat="1" ht="13.15" customHeight="1" x14ac:dyDescent="0.2">
      <c r="A302" s="4" t="s">
        <v>38</v>
      </c>
      <c r="B302" s="4" t="s">
        <v>494</v>
      </c>
      <c r="C302" s="14" t="s">
        <v>199</v>
      </c>
      <c r="D302" s="2" t="s">
        <v>676</v>
      </c>
      <c r="E302" s="14"/>
      <c r="F302" s="14"/>
      <c r="G302" s="24">
        <v>37.471026861064338</v>
      </c>
      <c r="H302" s="24">
        <v>10.276900959574252</v>
      </c>
      <c r="I302" s="24">
        <v>22.683054209864864</v>
      </c>
      <c r="J302" s="24">
        <v>0</v>
      </c>
      <c r="K302" s="24">
        <v>0</v>
      </c>
      <c r="L302" s="24">
        <v>0</v>
      </c>
      <c r="M302" s="24">
        <v>24.214680519800279</v>
      </c>
      <c r="N302" s="24">
        <v>0</v>
      </c>
      <c r="O302" s="24">
        <v>5.3543374496962715</v>
      </c>
      <c r="P302" s="24">
        <v>0</v>
      </c>
      <c r="Q302" s="24">
        <f t="shared" ref="G302:Q302" si="254">(Q299/$Q299)*100</f>
        <v>100</v>
      </c>
    </row>
    <row r="303" spans="1:17" ht="13.15" customHeight="1" x14ac:dyDescent="0.2">
      <c r="A303" s="4" t="s">
        <v>38</v>
      </c>
      <c r="B303" s="4" t="s">
        <v>494</v>
      </c>
      <c r="C303" s="9"/>
      <c r="D303" s="9"/>
      <c r="E303" s="14"/>
      <c r="F303" s="14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</row>
    <row r="304" spans="1:17" ht="13.15" customHeight="1" x14ac:dyDescent="0.2">
      <c r="A304" s="4" t="s">
        <v>175</v>
      </c>
      <c r="B304" s="4" t="s">
        <v>495</v>
      </c>
      <c r="C304" s="15"/>
      <c r="D304" s="16" t="s">
        <v>403</v>
      </c>
      <c r="E304" s="17" t="s">
        <v>700</v>
      </c>
      <c r="F304" s="1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</row>
    <row r="305" spans="1:17" s="20" customFormat="1" ht="13.15" customHeight="1" x14ac:dyDescent="0.25">
      <c r="A305" s="4" t="s">
        <v>175</v>
      </c>
      <c r="B305" s="4" t="s">
        <v>495</v>
      </c>
      <c r="C305" s="13" t="s">
        <v>200</v>
      </c>
      <c r="D305" s="19" t="s">
        <v>674</v>
      </c>
      <c r="E305" s="13"/>
      <c r="F305" s="19"/>
      <c r="G305" s="1">
        <v>1093144.06</v>
      </c>
      <c r="H305" s="1">
        <v>296464.13999999996</v>
      </c>
      <c r="I305" s="1">
        <v>917044.88</v>
      </c>
      <c r="J305" s="1">
        <v>0</v>
      </c>
      <c r="K305" s="1">
        <v>0</v>
      </c>
      <c r="L305" s="1">
        <v>0</v>
      </c>
      <c r="M305" s="1">
        <v>398183.77</v>
      </c>
      <c r="N305" s="1">
        <v>0</v>
      </c>
      <c r="O305" s="1">
        <v>0</v>
      </c>
      <c r="P305" s="1">
        <v>0</v>
      </c>
      <c r="Q305" s="1">
        <f t="shared" ref="Q305:Q306" si="255">SUM(G305:P305)</f>
        <v>2704836.85</v>
      </c>
    </row>
    <row r="306" spans="1:17" s="20" customFormat="1" ht="13.15" customHeight="1" x14ac:dyDescent="0.25">
      <c r="A306" s="4" t="s">
        <v>175</v>
      </c>
      <c r="B306" s="4" t="s">
        <v>495</v>
      </c>
      <c r="C306" s="13" t="s">
        <v>200</v>
      </c>
      <c r="D306" s="19" t="s">
        <v>675</v>
      </c>
      <c r="E306" s="13"/>
      <c r="F306" s="19"/>
      <c r="G306" s="1">
        <v>13780.01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f t="shared" si="255"/>
        <v>13780.01</v>
      </c>
    </row>
    <row r="307" spans="1:17" s="20" customFormat="1" ht="13.15" customHeight="1" x14ac:dyDescent="0.25">
      <c r="A307" s="4" t="s">
        <v>175</v>
      </c>
      <c r="B307" s="4" t="s">
        <v>495</v>
      </c>
      <c r="C307" s="13" t="s">
        <v>200</v>
      </c>
      <c r="D307" s="19" t="s">
        <v>454</v>
      </c>
      <c r="E307" s="13"/>
      <c r="F307" s="19"/>
      <c r="G307" s="1">
        <v>1106924.07</v>
      </c>
      <c r="H307" s="1">
        <v>296464.13999999996</v>
      </c>
      <c r="I307" s="1">
        <v>917044.88</v>
      </c>
      <c r="J307" s="1">
        <v>0</v>
      </c>
      <c r="K307" s="1">
        <v>0</v>
      </c>
      <c r="L307" s="1">
        <v>0</v>
      </c>
      <c r="M307" s="1">
        <v>398183.77</v>
      </c>
      <c r="N307" s="1">
        <v>0</v>
      </c>
      <c r="O307" s="1">
        <v>0</v>
      </c>
      <c r="P307" s="1">
        <v>0</v>
      </c>
      <c r="Q307" s="1">
        <f t="shared" ref="G307:Q307" si="256">Q305+Q306</f>
        <v>2718616.86</v>
      </c>
    </row>
    <row r="308" spans="1:17" ht="13.15" customHeight="1" x14ac:dyDescent="0.2">
      <c r="A308" s="4" t="s">
        <v>175</v>
      </c>
      <c r="B308" s="4" t="s">
        <v>495</v>
      </c>
      <c r="C308" s="9" t="s">
        <v>200</v>
      </c>
      <c r="D308" s="9" t="s">
        <v>690</v>
      </c>
      <c r="E308" s="14"/>
      <c r="F308" s="14">
        <v>348</v>
      </c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>
        <f t="shared" ref="Q308" si="257">Q307/F308</f>
        <v>7812.117413793103</v>
      </c>
    </row>
    <row r="309" spans="1:17" ht="13.15" customHeight="1" x14ac:dyDescent="0.2">
      <c r="A309" s="4" t="str">
        <f>A308</f>
        <v>0860</v>
      </c>
      <c r="B309" s="4" t="str">
        <f t="shared" ref="B309" si="258">B308</f>
        <v>CUSTECONSOLIDATED</v>
      </c>
      <c r="C309" s="9" t="str">
        <f t="shared" ref="C309" si="259">C308</f>
        <v xml:space="preserve">$ </v>
      </c>
      <c r="D309" s="9" t="s">
        <v>691</v>
      </c>
      <c r="E309" s="14"/>
      <c r="F309" s="14">
        <v>356</v>
      </c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>
        <f t="shared" ref="Q309" si="260">Q307/F309</f>
        <v>7636.564213483146</v>
      </c>
    </row>
    <row r="310" spans="1:17" s="25" customFormat="1" ht="13.15" customHeight="1" x14ac:dyDescent="0.2">
      <c r="A310" s="4" t="s">
        <v>175</v>
      </c>
      <c r="B310" s="4" t="s">
        <v>495</v>
      </c>
      <c r="C310" s="14" t="s">
        <v>199</v>
      </c>
      <c r="D310" s="2" t="s">
        <v>676</v>
      </c>
      <c r="E310" s="14"/>
      <c r="F310" s="14"/>
      <c r="G310" s="24">
        <v>40.716442478032747</v>
      </c>
      <c r="H310" s="24">
        <v>10.904962165209259</v>
      </c>
      <c r="I310" s="24">
        <v>33.732038283614564</v>
      </c>
      <c r="J310" s="24">
        <v>0</v>
      </c>
      <c r="K310" s="24">
        <v>0</v>
      </c>
      <c r="L310" s="24">
        <v>0</v>
      </c>
      <c r="M310" s="24">
        <v>14.646557073143438</v>
      </c>
      <c r="N310" s="24">
        <v>0</v>
      </c>
      <c r="O310" s="24">
        <v>0</v>
      </c>
      <c r="P310" s="24">
        <v>0</v>
      </c>
      <c r="Q310" s="24">
        <f t="shared" ref="G310:Q310" si="261">(Q307/$Q307)*100</f>
        <v>100</v>
      </c>
    </row>
    <row r="311" spans="1:17" ht="13.15" customHeight="1" x14ac:dyDescent="0.2">
      <c r="A311" s="4" t="s">
        <v>175</v>
      </c>
      <c r="B311" s="4" t="s">
        <v>495</v>
      </c>
      <c r="C311" s="9"/>
      <c r="D311" s="9"/>
      <c r="E311" s="14"/>
      <c r="F311" s="14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</row>
    <row r="312" spans="1:17" ht="13.15" customHeight="1" x14ac:dyDescent="0.2">
      <c r="A312" s="4" t="s">
        <v>106</v>
      </c>
      <c r="B312" s="4" t="s">
        <v>496</v>
      </c>
      <c r="C312" s="15"/>
      <c r="D312" s="16" t="s">
        <v>402</v>
      </c>
      <c r="E312" s="17" t="s">
        <v>401</v>
      </c>
      <c r="F312" s="1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</row>
    <row r="313" spans="1:17" s="20" customFormat="1" ht="13.15" customHeight="1" x14ac:dyDescent="0.25">
      <c r="A313" s="4" t="s">
        <v>106</v>
      </c>
      <c r="B313" s="4" t="s">
        <v>496</v>
      </c>
      <c r="C313" s="13" t="s">
        <v>200</v>
      </c>
      <c r="D313" s="19" t="s">
        <v>674</v>
      </c>
      <c r="E313" s="13"/>
      <c r="F313" s="19"/>
      <c r="G313" s="1">
        <v>8205393.0399999972</v>
      </c>
      <c r="H313" s="1">
        <v>3475786.7400000007</v>
      </c>
      <c r="I313" s="1">
        <v>8427339.7699999958</v>
      </c>
      <c r="J313" s="1">
        <v>0</v>
      </c>
      <c r="K313" s="1">
        <v>126946.65</v>
      </c>
      <c r="L313" s="1">
        <v>6267215.410000002</v>
      </c>
      <c r="M313" s="1">
        <v>9040239.5799999982</v>
      </c>
      <c r="N313" s="1">
        <v>128.87</v>
      </c>
      <c r="O313" s="1">
        <v>0</v>
      </c>
      <c r="P313" s="1">
        <v>0</v>
      </c>
      <c r="Q313" s="1">
        <f t="shared" ref="Q313:Q314" si="262">SUM(G313:P313)</f>
        <v>35543050.059999987</v>
      </c>
    </row>
    <row r="314" spans="1:17" s="20" customFormat="1" ht="13.15" customHeight="1" x14ac:dyDescent="0.25">
      <c r="A314" s="4" t="s">
        <v>106</v>
      </c>
      <c r="B314" s="4" t="s">
        <v>496</v>
      </c>
      <c r="C314" s="13" t="s">
        <v>200</v>
      </c>
      <c r="D314" s="19" t="s">
        <v>675</v>
      </c>
      <c r="E314" s="13"/>
      <c r="F314" s="19"/>
      <c r="G314" s="1">
        <v>149216.84999999998</v>
      </c>
      <c r="H314" s="1">
        <v>39900.1</v>
      </c>
      <c r="I314" s="1">
        <v>85030.25</v>
      </c>
      <c r="J314" s="1">
        <v>0</v>
      </c>
      <c r="K314" s="1">
        <v>0</v>
      </c>
      <c r="L314" s="1">
        <v>30399.31</v>
      </c>
      <c r="M314" s="1">
        <v>58759.57</v>
      </c>
      <c r="N314" s="1">
        <v>0</v>
      </c>
      <c r="O314" s="1">
        <v>0</v>
      </c>
      <c r="P314" s="1">
        <v>0</v>
      </c>
      <c r="Q314" s="1">
        <f t="shared" si="262"/>
        <v>363306.07999999996</v>
      </c>
    </row>
    <row r="315" spans="1:17" s="20" customFormat="1" ht="13.15" customHeight="1" x14ac:dyDescent="0.25">
      <c r="A315" s="4" t="s">
        <v>106</v>
      </c>
      <c r="B315" s="4" t="s">
        <v>496</v>
      </c>
      <c r="C315" s="13" t="s">
        <v>200</v>
      </c>
      <c r="D315" s="19" t="s">
        <v>454</v>
      </c>
      <c r="E315" s="13"/>
      <c r="F315" s="19"/>
      <c r="G315" s="1">
        <v>8354609.8899999969</v>
      </c>
      <c r="H315" s="1">
        <v>3515686.8400000008</v>
      </c>
      <c r="I315" s="1">
        <v>8512370.0199999958</v>
      </c>
      <c r="J315" s="1">
        <v>0</v>
      </c>
      <c r="K315" s="1">
        <v>126946.65</v>
      </c>
      <c r="L315" s="1">
        <v>6297614.7200000016</v>
      </c>
      <c r="M315" s="1">
        <v>9098999.1499999985</v>
      </c>
      <c r="N315" s="1">
        <v>128.87</v>
      </c>
      <c r="O315" s="1">
        <v>0</v>
      </c>
      <c r="P315" s="1">
        <v>0</v>
      </c>
      <c r="Q315" s="1">
        <f t="shared" ref="G315:Q315" si="263">Q313+Q314</f>
        <v>35906356.139999986</v>
      </c>
    </row>
    <row r="316" spans="1:17" ht="13.15" customHeight="1" x14ac:dyDescent="0.2">
      <c r="A316" s="4" t="s">
        <v>106</v>
      </c>
      <c r="B316" s="4" t="s">
        <v>496</v>
      </c>
      <c r="C316" s="9" t="s">
        <v>200</v>
      </c>
      <c r="D316" s="9" t="s">
        <v>690</v>
      </c>
      <c r="E316" s="14"/>
      <c r="F316" s="14">
        <v>4715.5</v>
      </c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>
        <f t="shared" ref="Q316" si="264">Q315/F316</f>
        <v>7614.5384667585595</v>
      </c>
    </row>
    <row r="317" spans="1:17" ht="13.15" customHeight="1" x14ac:dyDescent="0.2">
      <c r="A317" s="4" t="str">
        <f>A316</f>
        <v>0870</v>
      </c>
      <c r="B317" s="4" t="str">
        <f t="shared" ref="B317" si="265">B316</f>
        <v>DELTADELTA COUNTY</v>
      </c>
      <c r="C317" s="9" t="str">
        <f t="shared" ref="C317" si="266">C316</f>
        <v xml:space="preserve">$ </v>
      </c>
      <c r="D317" s="9" t="s">
        <v>691</v>
      </c>
      <c r="E317" s="14"/>
      <c r="F317" s="14">
        <v>4699</v>
      </c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>
        <f t="shared" ref="Q317" si="267">Q315/F317</f>
        <v>7641.2760459672236</v>
      </c>
    </row>
    <row r="318" spans="1:17" s="25" customFormat="1" ht="13.15" customHeight="1" x14ac:dyDescent="0.2">
      <c r="A318" s="4" t="s">
        <v>106</v>
      </c>
      <c r="B318" s="4" t="s">
        <v>496</v>
      </c>
      <c r="C318" s="14" t="s">
        <v>199</v>
      </c>
      <c r="D318" s="2" t="s">
        <v>676</v>
      </c>
      <c r="E318" s="14"/>
      <c r="F318" s="14"/>
      <c r="G318" s="24">
        <v>23.267774255413485</v>
      </c>
      <c r="H318" s="24">
        <v>9.7912659983993642</v>
      </c>
      <c r="I318" s="24">
        <v>23.707139724259413</v>
      </c>
      <c r="J318" s="24">
        <v>0</v>
      </c>
      <c r="K318" s="24">
        <v>0.35354924210362954</v>
      </c>
      <c r="L318" s="24">
        <v>17.538996982721969</v>
      </c>
      <c r="M318" s="24">
        <v>25.340914891287554</v>
      </c>
      <c r="N318" s="24">
        <v>3.5890581460711833E-4</v>
      </c>
      <c r="O318" s="24">
        <v>0</v>
      </c>
      <c r="P318" s="24">
        <v>0</v>
      </c>
      <c r="Q318" s="24">
        <f t="shared" ref="G318:Q318" si="268">(Q315/$Q315)*100</f>
        <v>100</v>
      </c>
    </row>
    <row r="319" spans="1:17" ht="13.15" customHeight="1" x14ac:dyDescent="0.2">
      <c r="A319" s="4" t="s">
        <v>106</v>
      </c>
      <c r="B319" s="4" t="s">
        <v>496</v>
      </c>
      <c r="C319" s="9"/>
      <c r="D319" s="9"/>
      <c r="E319" s="14"/>
      <c r="F319" s="14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</row>
    <row r="320" spans="1:17" ht="13.15" customHeight="1" x14ac:dyDescent="0.2">
      <c r="A320" s="4" t="s">
        <v>189</v>
      </c>
      <c r="B320" s="4" t="s">
        <v>497</v>
      </c>
      <c r="C320" s="15"/>
      <c r="D320" s="16" t="s">
        <v>400</v>
      </c>
      <c r="E320" s="17" t="s">
        <v>399</v>
      </c>
      <c r="F320" s="1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</row>
    <row r="321" spans="1:17" s="20" customFormat="1" ht="13.15" customHeight="1" x14ac:dyDescent="0.25">
      <c r="A321" s="4" t="s">
        <v>189</v>
      </c>
      <c r="B321" s="4" t="s">
        <v>497</v>
      </c>
      <c r="C321" s="13" t="s">
        <v>200</v>
      </c>
      <c r="D321" s="19" t="s">
        <v>674</v>
      </c>
      <c r="E321" s="13"/>
      <c r="F321" s="19"/>
      <c r="G321" s="1">
        <v>235477342.07000014</v>
      </c>
      <c r="H321" s="1">
        <v>47915372.340000033</v>
      </c>
      <c r="I321" s="1">
        <v>148021604.22000018</v>
      </c>
      <c r="J321" s="1">
        <v>0</v>
      </c>
      <c r="K321" s="1">
        <v>3027858.77</v>
      </c>
      <c r="L321" s="1">
        <v>196304201.07999986</v>
      </c>
      <c r="M321" s="1">
        <v>55031874.000000067</v>
      </c>
      <c r="N321" s="1">
        <v>10129.36</v>
      </c>
      <c r="O321" s="1">
        <v>0</v>
      </c>
      <c r="P321" s="1">
        <v>0</v>
      </c>
      <c r="Q321" s="1">
        <f t="shared" ref="Q321:Q322" si="269">SUM(G321:P321)</f>
        <v>685788381.84000039</v>
      </c>
    </row>
    <row r="322" spans="1:17" s="20" customFormat="1" ht="13.15" customHeight="1" x14ac:dyDescent="0.25">
      <c r="A322" s="4" t="s">
        <v>189</v>
      </c>
      <c r="B322" s="4" t="s">
        <v>497</v>
      </c>
      <c r="C322" s="13" t="s">
        <v>200</v>
      </c>
      <c r="D322" s="19" t="s">
        <v>675</v>
      </c>
      <c r="E322" s="13"/>
      <c r="F322" s="19"/>
      <c r="G322" s="1">
        <v>232221.23</v>
      </c>
      <c r="H322" s="1">
        <v>215.85</v>
      </c>
      <c r="I322" s="1">
        <v>83334.930000000008</v>
      </c>
      <c r="J322" s="1">
        <v>0</v>
      </c>
      <c r="K322" s="1">
        <v>0</v>
      </c>
      <c r="L322" s="1">
        <v>409121.02999999997</v>
      </c>
      <c r="M322" s="1">
        <v>0</v>
      </c>
      <c r="N322" s="1">
        <v>0</v>
      </c>
      <c r="O322" s="1">
        <v>0</v>
      </c>
      <c r="P322" s="1">
        <v>0</v>
      </c>
      <c r="Q322" s="1">
        <f t="shared" si="269"/>
        <v>724893.04</v>
      </c>
    </row>
    <row r="323" spans="1:17" s="20" customFormat="1" ht="13.15" customHeight="1" x14ac:dyDescent="0.25">
      <c r="A323" s="4" t="s">
        <v>189</v>
      </c>
      <c r="B323" s="4" t="s">
        <v>497</v>
      </c>
      <c r="C323" s="13" t="s">
        <v>200</v>
      </c>
      <c r="D323" s="19" t="s">
        <v>454</v>
      </c>
      <c r="E323" s="13"/>
      <c r="F323" s="19"/>
      <c r="G323" s="1">
        <v>235709563.30000013</v>
      </c>
      <c r="H323" s="1">
        <v>47915588.190000035</v>
      </c>
      <c r="I323" s="1">
        <v>148104939.15000018</v>
      </c>
      <c r="J323" s="1">
        <v>0</v>
      </c>
      <c r="K323" s="1">
        <v>3027858.77</v>
      </c>
      <c r="L323" s="1">
        <v>196713322.10999987</v>
      </c>
      <c r="M323" s="1">
        <v>55031874.000000067</v>
      </c>
      <c r="N323" s="1">
        <v>10129.36</v>
      </c>
      <c r="O323" s="1">
        <v>0</v>
      </c>
      <c r="P323" s="1">
        <v>0</v>
      </c>
      <c r="Q323" s="1">
        <f t="shared" ref="G323:Q323" si="270">Q321+Q322</f>
        <v>686513274.88000035</v>
      </c>
    </row>
    <row r="324" spans="1:17" ht="13.15" customHeight="1" x14ac:dyDescent="0.2">
      <c r="A324" s="4" t="s">
        <v>189</v>
      </c>
      <c r="B324" s="4" t="s">
        <v>497</v>
      </c>
      <c r="C324" s="9" t="s">
        <v>200</v>
      </c>
      <c r="D324" s="9" t="s">
        <v>690</v>
      </c>
      <c r="E324" s="14"/>
      <c r="F324" s="14">
        <v>89175.7</v>
      </c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>
        <f t="shared" ref="Q324" si="271">Q323/F324</f>
        <v>7698.4343815635912</v>
      </c>
    </row>
    <row r="325" spans="1:17" ht="13.15" customHeight="1" x14ac:dyDescent="0.2">
      <c r="A325" s="4" t="str">
        <f>A324</f>
        <v>0880</v>
      </c>
      <c r="B325" s="4" t="str">
        <f t="shared" ref="B325" si="272">B324</f>
        <v>DENVEDENVER COUNT</v>
      </c>
      <c r="C325" s="9" t="str">
        <f t="shared" ref="C325" si="273">C324</f>
        <v xml:space="preserve">$ </v>
      </c>
      <c r="D325" s="9" t="s">
        <v>691</v>
      </c>
      <c r="E325" s="14"/>
      <c r="F325" s="14">
        <v>87864</v>
      </c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>
        <f t="shared" ref="Q325" si="274">Q323/F325</f>
        <v>7813.3624109988205</v>
      </c>
    </row>
    <row r="326" spans="1:17" s="25" customFormat="1" ht="13.15" customHeight="1" x14ac:dyDescent="0.2">
      <c r="A326" s="4" t="s">
        <v>189</v>
      </c>
      <c r="B326" s="4" t="s">
        <v>497</v>
      </c>
      <c r="C326" s="14" t="s">
        <v>199</v>
      </c>
      <c r="D326" s="2" t="s">
        <v>676</v>
      </c>
      <c r="E326" s="14"/>
      <c r="F326" s="14"/>
      <c r="G326" s="24">
        <v>34.334305238482266</v>
      </c>
      <c r="H326" s="24">
        <v>6.9795574161876885</v>
      </c>
      <c r="I326" s="24">
        <v>21.573499678631606</v>
      </c>
      <c r="J326" s="24">
        <v>0</v>
      </c>
      <c r="K326" s="24">
        <v>0.44104883048754695</v>
      </c>
      <c r="L326" s="24">
        <v>28.653972080056946</v>
      </c>
      <c r="M326" s="24">
        <v>8.0161412770378551</v>
      </c>
      <c r="N326" s="24">
        <v>1.475479116084182E-3</v>
      </c>
      <c r="O326" s="24">
        <v>0</v>
      </c>
      <c r="P326" s="24">
        <v>0</v>
      </c>
      <c r="Q326" s="24">
        <f t="shared" ref="G326:Q326" si="275">(Q323/$Q323)*100</f>
        <v>100</v>
      </c>
    </row>
    <row r="327" spans="1:17" ht="13.15" customHeight="1" x14ac:dyDescent="0.2">
      <c r="A327" s="4" t="s">
        <v>189</v>
      </c>
      <c r="B327" s="4" t="s">
        <v>497</v>
      </c>
      <c r="C327" s="9"/>
      <c r="D327" s="9"/>
      <c r="E327" s="14"/>
      <c r="F327" s="14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</row>
    <row r="328" spans="1:17" ht="13.15" customHeight="1" x14ac:dyDescent="0.2">
      <c r="A328" s="4" t="s">
        <v>116</v>
      </c>
      <c r="B328" s="4" t="s">
        <v>498</v>
      </c>
      <c r="C328" s="15"/>
      <c r="D328" s="16" t="s">
        <v>398</v>
      </c>
      <c r="E328" s="17" t="s">
        <v>397</v>
      </c>
      <c r="F328" s="1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</row>
    <row r="329" spans="1:17" s="20" customFormat="1" ht="13.15" customHeight="1" x14ac:dyDescent="0.25">
      <c r="A329" s="4" t="s">
        <v>116</v>
      </c>
      <c r="B329" s="4" t="s">
        <v>498</v>
      </c>
      <c r="C329" s="13" t="s">
        <v>200</v>
      </c>
      <c r="D329" s="19" t="s">
        <v>674</v>
      </c>
      <c r="E329" s="13"/>
      <c r="F329" s="19"/>
      <c r="G329" s="1">
        <v>803999.2200000002</v>
      </c>
      <c r="H329" s="1">
        <v>0</v>
      </c>
      <c r="I329" s="1">
        <v>0</v>
      </c>
      <c r="J329" s="1">
        <v>0</v>
      </c>
      <c r="K329" s="1">
        <v>0</v>
      </c>
      <c r="L329" s="1">
        <v>1175426.4799999997</v>
      </c>
      <c r="M329" s="1">
        <v>435038.30000000005</v>
      </c>
      <c r="N329" s="1">
        <v>49125.149999999994</v>
      </c>
      <c r="O329" s="1">
        <v>0</v>
      </c>
      <c r="P329" s="1">
        <v>26284.63</v>
      </c>
      <c r="Q329" s="1">
        <f t="shared" ref="Q329:Q330" si="276">SUM(G329:P329)</f>
        <v>2489873.7799999998</v>
      </c>
    </row>
    <row r="330" spans="1:17" s="20" customFormat="1" ht="13.15" customHeight="1" x14ac:dyDescent="0.25">
      <c r="A330" s="4" t="s">
        <v>116</v>
      </c>
      <c r="B330" s="4" t="s">
        <v>498</v>
      </c>
      <c r="C330" s="13" t="s">
        <v>200</v>
      </c>
      <c r="D330" s="19" t="s">
        <v>675</v>
      </c>
      <c r="E330" s="13"/>
      <c r="F330" s="19"/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27163.99</v>
      </c>
      <c r="Q330" s="1">
        <f t="shared" si="276"/>
        <v>27163.99</v>
      </c>
    </row>
    <row r="331" spans="1:17" s="20" customFormat="1" ht="13.15" customHeight="1" x14ac:dyDescent="0.25">
      <c r="A331" s="4" t="s">
        <v>116</v>
      </c>
      <c r="B331" s="4" t="s">
        <v>498</v>
      </c>
      <c r="C331" s="13" t="s">
        <v>200</v>
      </c>
      <c r="D331" s="19" t="s">
        <v>454</v>
      </c>
      <c r="E331" s="13"/>
      <c r="F331" s="19"/>
      <c r="G331" s="1">
        <v>803999.2200000002</v>
      </c>
      <c r="H331" s="1">
        <v>0</v>
      </c>
      <c r="I331" s="1">
        <v>0</v>
      </c>
      <c r="J331" s="1">
        <v>0</v>
      </c>
      <c r="K331" s="1">
        <v>0</v>
      </c>
      <c r="L331" s="1">
        <v>1175426.4799999997</v>
      </c>
      <c r="M331" s="1">
        <v>435038.30000000005</v>
      </c>
      <c r="N331" s="1">
        <v>49125.149999999994</v>
      </c>
      <c r="O331" s="1">
        <v>0</v>
      </c>
      <c r="P331" s="1">
        <v>53448.62</v>
      </c>
      <c r="Q331" s="1">
        <f t="shared" ref="G331:Q331" si="277">Q329+Q330</f>
        <v>2517037.77</v>
      </c>
    </row>
    <row r="332" spans="1:17" ht="13.15" customHeight="1" x14ac:dyDescent="0.2">
      <c r="A332" s="4" t="s">
        <v>116</v>
      </c>
      <c r="B332" s="4" t="s">
        <v>498</v>
      </c>
      <c r="C332" s="9" t="s">
        <v>200</v>
      </c>
      <c r="D332" s="9" t="s">
        <v>690</v>
      </c>
      <c r="E332" s="14"/>
      <c r="F332" s="14">
        <v>252</v>
      </c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>
        <f t="shared" ref="Q332" si="278">Q331/F332</f>
        <v>9988.2451190476186</v>
      </c>
    </row>
    <row r="333" spans="1:17" ht="13.15" customHeight="1" x14ac:dyDescent="0.2">
      <c r="A333" s="4" t="str">
        <f>A332</f>
        <v>0890</v>
      </c>
      <c r="B333" s="4" t="str">
        <f t="shared" ref="B333" si="279">B332</f>
        <v>DOLORDOLORES COUN</v>
      </c>
      <c r="C333" s="9" t="str">
        <f t="shared" ref="C333" si="280">C332</f>
        <v xml:space="preserve">$ </v>
      </c>
      <c r="D333" s="9" t="s">
        <v>691</v>
      </c>
      <c r="E333" s="14"/>
      <c r="F333" s="14">
        <v>263</v>
      </c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>
        <f t="shared" ref="Q333" si="281">Q331/F333</f>
        <v>9570.4858174904948</v>
      </c>
    </row>
    <row r="334" spans="1:17" s="25" customFormat="1" ht="13.15" customHeight="1" x14ac:dyDescent="0.2">
      <c r="A334" s="4" t="s">
        <v>116</v>
      </c>
      <c r="B334" s="4" t="s">
        <v>498</v>
      </c>
      <c r="C334" s="14" t="s">
        <v>199</v>
      </c>
      <c r="D334" s="2" t="s">
        <v>676</v>
      </c>
      <c r="E334" s="14"/>
      <c r="F334" s="14"/>
      <c r="G334" s="24">
        <v>31.942278720751982</v>
      </c>
      <c r="H334" s="24">
        <v>0</v>
      </c>
      <c r="I334" s="24">
        <v>0</v>
      </c>
      <c r="J334" s="24">
        <v>0</v>
      </c>
      <c r="K334" s="24">
        <v>0</v>
      </c>
      <c r="L334" s="24">
        <v>46.698801822111704</v>
      </c>
      <c r="M334" s="24">
        <v>17.283741435473175</v>
      </c>
      <c r="N334" s="24">
        <v>1.9517049201848089</v>
      </c>
      <c r="O334" s="24">
        <v>0</v>
      </c>
      <c r="P334" s="24">
        <v>2.1234731014783303</v>
      </c>
      <c r="Q334" s="24">
        <f t="shared" ref="G334:Q334" si="282">(Q331/$Q331)*100</f>
        <v>100</v>
      </c>
    </row>
    <row r="335" spans="1:17" ht="13.15" customHeight="1" x14ac:dyDescent="0.2">
      <c r="A335" s="4" t="s">
        <v>116</v>
      </c>
      <c r="B335" s="4" t="s">
        <v>498</v>
      </c>
      <c r="C335" s="9"/>
      <c r="D335" s="9"/>
      <c r="E335" s="14"/>
      <c r="F335" s="14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</row>
    <row r="336" spans="1:17" ht="13.15" customHeight="1" x14ac:dyDescent="0.2">
      <c r="A336" s="4" t="s">
        <v>24</v>
      </c>
      <c r="B336" s="4" t="s">
        <v>499</v>
      </c>
      <c r="C336" s="15"/>
      <c r="D336" s="16" t="s">
        <v>396</v>
      </c>
      <c r="E336" s="17" t="s">
        <v>395</v>
      </c>
      <c r="F336" s="1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</row>
    <row r="337" spans="1:17" s="20" customFormat="1" ht="13.15" customHeight="1" x14ac:dyDescent="0.25">
      <c r="A337" s="4" t="s">
        <v>24</v>
      </c>
      <c r="B337" s="4" t="s">
        <v>499</v>
      </c>
      <c r="C337" s="13" t="s">
        <v>200</v>
      </c>
      <c r="D337" s="19" t="s">
        <v>674</v>
      </c>
      <c r="E337" s="13"/>
      <c r="F337" s="19"/>
      <c r="G337" s="1">
        <v>158938500.50999978</v>
      </c>
      <c r="H337" s="1">
        <v>53070597.599999964</v>
      </c>
      <c r="I337" s="1">
        <v>120191629.77999999</v>
      </c>
      <c r="J337" s="1">
        <v>0</v>
      </c>
      <c r="K337" s="1">
        <v>3056433.8900000006</v>
      </c>
      <c r="L337" s="1">
        <v>100967308.56999999</v>
      </c>
      <c r="M337" s="1">
        <v>45983823.020000011</v>
      </c>
      <c r="N337" s="1">
        <v>15424.48</v>
      </c>
      <c r="O337" s="1">
        <v>0</v>
      </c>
      <c r="P337" s="1">
        <v>46246.87</v>
      </c>
      <c r="Q337" s="1">
        <f t="shared" ref="Q337:Q338" si="283">SUM(G337:P337)</f>
        <v>482269964.71999979</v>
      </c>
    </row>
    <row r="338" spans="1:17" s="20" customFormat="1" ht="13.15" customHeight="1" x14ac:dyDescent="0.25">
      <c r="A338" s="4" t="s">
        <v>24</v>
      </c>
      <c r="B338" s="4" t="s">
        <v>499</v>
      </c>
      <c r="C338" s="13" t="s">
        <v>200</v>
      </c>
      <c r="D338" s="19" t="s">
        <v>675</v>
      </c>
      <c r="E338" s="13"/>
      <c r="F338" s="19"/>
      <c r="G338" s="1">
        <v>399445.20999999996</v>
      </c>
      <c r="H338" s="1">
        <v>161781.77000000002</v>
      </c>
      <c r="I338" s="1">
        <v>1051621.67</v>
      </c>
      <c r="J338" s="1">
        <v>0</v>
      </c>
      <c r="K338" s="1">
        <v>0</v>
      </c>
      <c r="L338" s="1">
        <v>1142741.3700000001</v>
      </c>
      <c r="M338" s="1">
        <v>857962.74</v>
      </c>
      <c r="N338" s="1">
        <v>0</v>
      </c>
      <c r="O338" s="1">
        <v>0</v>
      </c>
      <c r="P338" s="1">
        <v>0</v>
      </c>
      <c r="Q338" s="1">
        <f t="shared" si="283"/>
        <v>3613552.76</v>
      </c>
    </row>
    <row r="339" spans="1:17" s="20" customFormat="1" ht="13.15" customHeight="1" x14ac:dyDescent="0.25">
      <c r="A339" s="4" t="s">
        <v>24</v>
      </c>
      <c r="B339" s="4" t="s">
        <v>499</v>
      </c>
      <c r="C339" s="13" t="s">
        <v>200</v>
      </c>
      <c r="D339" s="19" t="s">
        <v>454</v>
      </c>
      <c r="E339" s="13"/>
      <c r="F339" s="19"/>
      <c r="G339" s="1">
        <v>159337945.71999979</v>
      </c>
      <c r="H339" s="1">
        <v>53232379.369999968</v>
      </c>
      <c r="I339" s="1">
        <v>121243251.44999999</v>
      </c>
      <c r="J339" s="1">
        <v>0</v>
      </c>
      <c r="K339" s="1">
        <v>3056433.8900000006</v>
      </c>
      <c r="L339" s="1">
        <v>102110049.94</v>
      </c>
      <c r="M339" s="1">
        <v>46841785.760000013</v>
      </c>
      <c r="N339" s="1">
        <v>15424.48</v>
      </c>
      <c r="O339" s="1">
        <v>0</v>
      </c>
      <c r="P339" s="1">
        <v>46246.87</v>
      </c>
      <c r="Q339" s="1">
        <f t="shared" ref="G339:Q339" si="284">Q337+Q338</f>
        <v>485883517.47999978</v>
      </c>
    </row>
    <row r="340" spans="1:17" ht="13.15" customHeight="1" x14ac:dyDescent="0.2">
      <c r="A340" s="4" t="s">
        <v>24</v>
      </c>
      <c r="B340" s="4" t="s">
        <v>499</v>
      </c>
      <c r="C340" s="9" t="s">
        <v>200</v>
      </c>
      <c r="D340" s="9" t="s">
        <v>690</v>
      </c>
      <c r="E340" s="14"/>
      <c r="F340" s="14">
        <v>63157.880000000005</v>
      </c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>
        <f t="shared" ref="Q340" si="285">Q339/F340</f>
        <v>7693.1574885034097</v>
      </c>
    </row>
    <row r="341" spans="1:17" ht="13.15" customHeight="1" x14ac:dyDescent="0.2">
      <c r="A341" s="4" t="str">
        <f>A340</f>
        <v>0900</v>
      </c>
      <c r="B341" s="4" t="str">
        <f t="shared" ref="B341" si="286">B340</f>
        <v>DOUGLDOUGLAS COUN</v>
      </c>
      <c r="C341" s="9" t="str">
        <f t="shared" ref="C341" si="287">C340</f>
        <v xml:space="preserve">$ </v>
      </c>
      <c r="D341" s="9" t="s">
        <v>691</v>
      </c>
      <c r="E341" s="14"/>
      <c r="F341" s="14">
        <v>62872</v>
      </c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>
        <f t="shared" ref="Q341" si="288">Q339/F341</f>
        <v>7728.1383999236505</v>
      </c>
    </row>
    <row r="342" spans="1:17" s="25" customFormat="1" ht="13.15" customHeight="1" x14ac:dyDescent="0.2">
      <c r="A342" s="4" t="s">
        <v>24</v>
      </c>
      <c r="B342" s="4" t="s">
        <v>499</v>
      </c>
      <c r="C342" s="14" t="s">
        <v>199</v>
      </c>
      <c r="D342" s="2" t="s">
        <v>676</v>
      </c>
      <c r="E342" s="14"/>
      <c r="F342" s="14"/>
      <c r="G342" s="24">
        <v>32.793445339820273</v>
      </c>
      <c r="H342" s="24">
        <v>10.955790319063693</v>
      </c>
      <c r="I342" s="24">
        <v>24.9531517510245</v>
      </c>
      <c r="J342" s="24">
        <v>0</v>
      </c>
      <c r="K342" s="24">
        <v>0.62904662949918055</v>
      </c>
      <c r="L342" s="24">
        <v>21.015335212354287</v>
      </c>
      <c r="M342" s="24">
        <v>9.640538127932718</v>
      </c>
      <c r="N342" s="24">
        <v>3.174522173544385E-3</v>
      </c>
      <c r="O342" s="24">
        <v>0</v>
      </c>
      <c r="P342" s="24">
        <v>9.5180981318024726E-3</v>
      </c>
      <c r="Q342" s="24">
        <f t="shared" ref="G342:Q342" si="289">(Q339/$Q339)*100</f>
        <v>100</v>
      </c>
    </row>
    <row r="343" spans="1:17" ht="13.15" customHeight="1" x14ac:dyDescent="0.2">
      <c r="A343" s="4" t="s">
        <v>24</v>
      </c>
      <c r="B343" s="4" t="s">
        <v>499</v>
      </c>
      <c r="C343" s="9"/>
      <c r="D343" s="9"/>
      <c r="E343" s="14"/>
      <c r="F343" s="14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</row>
    <row r="344" spans="1:17" ht="13.15" customHeight="1" x14ac:dyDescent="0.2">
      <c r="A344" s="4" t="s">
        <v>29</v>
      </c>
      <c r="B344" s="4" t="s">
        <v>500</v>
      </c>
      <c r="C344" s="15"/>
      <c r="D344" s="16" t="s">
        <v>394</v>
      </c>
      <c r="E344" s="17" t="s">
        <v>393</v>
      </c>
      <c r="F344" s="1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</row>
    <row r="345" spans="1:17" s="20" customFormat="1" ht="13.15" customHeight="1" x14ac:dyDescent="0.25">
      <c r="A345" s="4" t="s">
        <v>29</v>
      </c>
      <c r="B345" s="4" t="s">
        <v>500</v>
      </c>
      <c r="C345" s="13" t="s">
        <v>200</v>
      </c>
      <c r="D345" s="19" t="s">
        <v>674</v>
      </c>
      <c r="E345" s="13"/>
      <c r="F345" s="19"/>
      <c r="G345" s="1">
        <v>22973606.179999992</v>
      </c>
      <c r="H345" s="1">
        <v>7680022.8599999994</v>
      </c>
      <c r="I345" s="1">
        <v>17686470.750000011</v>
      </c>
      <c r="J345" s="1">
        <v>0</v>
      </c>
      <c r="K345" s="1">
        <v>53699.26</v>
      </c>
      <c r="L345" s="1">
        <v>7288215.4399999995</v>
      </c>
      <c r="M345" s="1">
        <v>5696054.6200000001</v>
      </c>
      <c r="N345" s="1">
        <v>0</v>
      </c>
      <c r="O345" s="1">
        <v>0</v>
      </c>
      <c r="P345" s="1">
        <v>0</v>
      </c>
      <c r="Q345" s="1">
        <f t="shared" ref="Q345:Q346" si="290">SUM(G345:P345)</f>
        <v>61378069.109999999</v>
      </c>
    </row>
    <row r="346" spans="1:17" s="20" customFormat="1" ht="13.15" customHeight="1" x14ac:dyDescent="0.25">
      <c r="A346" s="4" t="s">
        <v>29</v>
      </c>
      <c r="B346" s="4" t="s">
        <v>500</v>
      </c>
      <c r="C346" s="13" t="s">
        <v>200</v>
      </c>
      <c r="D346" s="19" t="s">
        <v>675</v>
      </c>
      <c r="E346" s="13"/>
      <c r="F346" s="19"/>
      <c r="G346" s="1">
        <v>7351.2800000000007</v>
      </c>
      <c r="H346" s="1">
        <v>15840.920000000002</v>
      </c>
      <c r="I346" s="1">
        <v>99659.42</v>
      </c>
      <c r="J346" s="1">
        <v>0</v>
      </c>
      <c r="K346" s="1">
        <v>0</v>
      </c>
      <c r="L346" s="1">
        <v>81611.390000000014</v>
      </c>
      <c r="M346" s="1">
        <v>15152.79</v>
      </c>
      <c r="N346" s="1">
        <v>0</v>
      </c>
      <c r="O346" s="1">
        <v>0</v>
      </c>
      <c r="P346" s="1">
        <v>0</v>
      </c>
      <c r="Q346" s="1">
        <f t="shared" si="290"/>
        <v>219615.80000000002</v>
      </c>
    </row>
    <row r="347" spans="1:17" s="20" customFormat="1" ht="13.15" customHeight="1" x14ac:dyDescent="0.25">
      <c r="A347" s="4" t="s">
        <v>29</v>
      </c>
      <c r="B347" s="4" t="s">
        <v>500</v>
      </c>
      <c r="C347" s="13" t="s">
        <v>200</v>
      </c>
      <c r="D347" s="19" t="s">
        <v>454</v>
      </c>
      <c r="E347" s="13"/>
      <c r="F347" s="19"/>
      <c r="G347" s="1">
        <v>22980957.459999993</v>
      </c>
      <c r="H347" s="1">
        <v>7695863.7799999993</v>
      </c>
      <c r="I347" s="1">
        <v>17786130.170000013</v>
      </c>
      <c r="J347" s="1">
        <v>0</v>
      </c>
      <c r="K347" s="1">
        <v>53699.26</v>
      </c>
      <c r="L347" s="1">
        <v>7369826.8299999991</v>
      </c>
      <c r="M347" s="1">
        <v>5711207.4100000001</v>
      </c>
      <c r="N347" s="1">
        <v>0</v>
      </c>
      <c r="O347" s="1">
        <v>0</v>
      </c>
      <c r="P347" s="1">
        <v>0</v>
      </c>
      <c r="Q347" s="1">
        <f t="shared" ref="G347:Q347" si="291">Q345+Q346</f>
        <v>61597684.909999996</v>
      </c>
    </row>
    <row r="348" spans="1:17" ht="13.15" customHeight="1" x14ac:dyDescent="0.2">
      <c r="A348" s="4" t="s">
        <v>29</v>
      </c>
      <c r="B348" s="4" t="s">
        <v>500</v>
      </c>
      <c r="C348" s="9" t="s">
        <v>200</v>
      </c>
      <c r="D348" s="9" t="s">
        <v>690</v>
      </c>
      <c r="E348" s="14"/>
      <c r="F348" s="14">
        <v>6574.8</v>
      </c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>
        <f t="shared" ref="Q348" si="292">Q347/F348</f>
        <v>9368.7541689481041</v>
      </c>
    </row>
    <row r="349" spans="1:17" ht="13.15" customHeight="1" x14ac:dyDescent="0.2">
      <c r="A349" s="4" t="str">
        <f>A348</f>
        <v>0910</v>
      </c>
      <c r="B349" s="4" t="str">
        <f t="shared" ref="B349" si="293">B348</f>
        <v>EAGLEEAGLE COUNTY</v>
      </c>
      <c r="C349" s="9" t="str">
        <f t="shared" ref="C349" si="294">C348</f>
        <v xml:space="preserve">$ </v>
      </c>
      <c r="D349" s="9" t="s">
        <v>691</v>
      </c>
      <c r="E349" s="14"/>
      <c r="F349" s="14">
        <v>6623</v>
      </c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>
        <f t="shared" ref="Q349" si="295">Q347/F349</f>
        <v>9300.5714796919819</v>
      </c>
    </row>
    <row r="350" spans="1:17" s="25" customFormat="1" ht="13.15" customHeight="1" x14ac:dyDescent="0.2">
      <c r="A350" s="4" t="s">
        <v>29</v>
      </c>
      <c r="B350" s="4" t="s">
        <v>500</v>
      </c>
      <c r="C350" s="14" t="s">
        <v>199</v>
      </c>
      <c r="D350" s="2" t="s">
        <v>676</v>
      </c>
      <c r="E350" s="14"/>
      <c r="F350" s="14"/>
      <c r="G350" s="24">
        <v>37.308151261816626</v>
      </c>
      <c r="H350" s="24">
        <v>12.493754905309151</v>
      </c>
      <c r="I350" s="24">
        <v>28.874673124464366</v>
      </c>
      <c r="J350" s="24">
        <v>0</v>
      </c>
      <c r="K350" s="24">
        <v>8.7177399732570576E-2</v>
      </c>
      <c r="L350" s="24">
        <v>11.964454249811512</v>
      </c>
      <c r="M350" s="24">
        <v>9.2717890588657834</v>
      </c>
      <c r="N350" s="24">
        <v>0</v>
      </c>
      <c r="O350" s="24">
        <v>0</v>
      </c>
      <c r="P350" s="24">
        <v>0</v>
      </c>
      <c r="Q350" s="24">
        <f t="shared" ref="G350:Q350" si="296">(Q347/$Q347)*100</f>
        <v>100</v>
      </c>
    </row>
    <row r="351" spans="1:17" ht="13.15" customHeight="1" x14ac:dyDescent="0.2">
      <c r="A351" s="4" t="s">
        <v>29</v>
      </c>
      <c r="B351" s="4" t="s">
        <v>500</v>
      </c>
      <c r="C351" s="9"/>
      <c r="D351" s="9"/>
      <c r="E351" s="14"/>
      <c r="F351" s="14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</row>
    <row r="352" spans="1:17" ht="13.15" customHeight="1" x14ac:dyDescent="0.2">
      <c r="A352" s="4" t="s">
        <v>156</v>
      </c>
      <c r="B352" s="4" t="s">
        <v>501</v>
      </c>
      <c r="C352" s="15"/>
      <c r="D352" s="16" t="s">
        <v>389</v>
      </c>
      <c r="E352" s="17" t="s">
        <v>696</v>
      </c>
      <c r="F352" s="1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</row>
    <row r="353" spans="1:17" s="20" customFormat="1" ht="13.15" customHeight="1" x14ac:dyDescent="0.25">
      <c r="A353" s="4" t="s">
        <v>156</v>
      </c>
      <c r="B353" s="4" t="s">
        <v>501</v>
      </c>
      <c r="C353" s="13" t="s">
        <v>200</v>
      </c>
      <c r="D353" s="19" t="s">
        <v>674</v>
      </c>
      <c r="E353" s="13"/>
      <c r="F353" s="19"/>
      <c r="G353" s="1">
        <v>5585796.070000004</v>
      </c>
      <c r="H353" s="1">
        <v>2345535.75</v>
      </c>
      <c r="I353" s="1">
        <v>4530366.41</v>
      </c>
      <c r="J353" s="1">
        <v>0</v>
      </c>
      <c r="K353" s="1">
        <v>0</v>
      </c>
      <c r="L353" s="1">
        <v>2762638.0599999996</v>
      </c>
      <c r="M353" s="1">
        <v>2297473.9499999997</v>
      </c>
      <c r="N353" s="1">
        <v>0</v>
      </c>
      <c r="O353" s="1">
        <v>846850.52</v>
      </c>
      <c r="P353" s="1">
        <v>14843.77</v>
      </c>
      <c r="Q353" s="1">
        <f t="shared" ref="Q353:Q354" si="297">SUM(G353:P353)</f>
        <v>18383504.530000001</v>
      </c>
    </row>
    <row r="354" spans="1:17" s="20" customFormat="1" ht="13.15" customHeight="1" x14ac:dyDescent="0.25">
      <c r="A354" s="4" t="s">
        <v>156</v>
      </c>
      <c r="B354" s="4" t="s">
        <v>501</v>
      </c>
      <c r="C354" s="13" t="s">
        <v>200</v>
      </c>
      <c r="D354" s="19" t="s">
        <v>675</v>
      </c>
      <c r="E354" s="13"/>
      <c r="F354" s="19"/>
      <c r="G354" s="1">
        <v>6056.82</v>
      </c>
      <c r="H354" s="1">
        <v>6947.92</v>
      </c>
      <c r="I354" s="1">
        <v>17931.55</v>
      </c>
      <c r="J354" s="1">
        <v>0</v>
      </c>
      <c r="K354" s="1">
        <v>0</v>
      </c>
      <c r="L354" s="1">
        <v>69769.399999999994</v>
      </c>
      <c r="M354" s="1">
        <v>223149</v>
      </c>
      <c r="N354" s="1">
        <v>0</v>
      </c>
      <c r="O354" s="1">
        <v>0</v>
      </c>
      <c r="P354" s="1">
        <v>0</v>
      </c>
      <c r="Q354" s="1">
        <f t="shared" si="297"/>
        <v>323854.69</v>
      </c>
    </row>
    <row r="355" spans="1:17" s="20" customFormat="1" ht="13.15" customHeight="1" x14ac:dyDescent="0.25">
      <c r="A355" s="4" t="s">
        <v>156</v>
      </c>
      <c r="B355" s="4" t="s">
        <v>501</v>
      </c>
      <c r="C355" s="13" t="s">
        <v>200</v>
      </c>
      <c r="D355" s="19" t="s">
        <v>454</v>
      </c>
      <c r="E355" s="13"/>
      <c r="F355" s="19"/>
      <c r="G355" s="1">
        <v>5591852.8900000043</v>
      </c>
      <c r="H355" s="1">
        <v>2352483.67</v>
      </c>
      <c r="I355" s="1">
        <v>4548297.96</v>
      </c>
      <c r="J355" s="1">
        <v>0</v>
      </c>
      <c r="K355" s="1">
        <v>0</v>
      </c>
      <c r="L355" s="1">
        <v>2832407.4599999995</v>
      </c>
      <c r="M355" s="1">
        <v>2520622.9499999997</v>
      </c>
      <c r="N355" s="1">
        <v>0</v>
      </c>
      <c r="O355" s="1">
        <v>846850.52</v>
      </c>
      <c r="P355" s="1">
        <v>14843.77</v>
      </c>
      <c r="Q355" s="1">
        <f t="shared" ref="G355:Q355" si="298">Q353+Q354</f>
        <v>18707359.220000003</v>
      </c>
    </row>
    <row r="356" spans="1:17" ht="13.15" customHeight="1" x14ac:dyDescent="0.2">
      <c r="A356" s="4" t="s">
        <v>156</v>
      </c>
      <c r="B356" s="4" t="s">
        <v>501</v>
      </c>
      <c r="C356" s="9" t="s">
        <v>200</v>
      </c>
      <c r="D356" s="9" t="s">
        <v>690</v>
      </c>
      <c r="E356" s="14"/>
      <c r="F356" s="14">
        <v>2310.6999999999998</v>
      </c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>
        <f t="shared" ref="Q356" si="299">Q355/F356</f>
        <v>8095.9705803436209</v>
      </c>
    </row>
    <row r="357" spans="1:17" ht="13.15" customHeight="1" x14ac:dyDescent="0.2">
      <c r="A357" s="4" t="str">
        <f>A356</f>
        <v>0920</v>
      </c>
      <c r="B357" s="4" t="str">
        <f t="shared" ref="B357" si="300">B356</f>
        <v>ELBERELIZABETH C-</v>
      </c>
      <c r="C357" s="9" t="str">
        <f t="shared" ref="C357" si="301">C356</f>
        <v xml:space="preserve">$ </v>
      </c>
      <c r="D357" s="9" t="s">
        <v>691</v>
      </c>
      <c r="E357" s="14"/>
      <c r="F357" s="14">
        <v>2474</v>
      </c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>
        <f t="shared" ref="Q357" si="302">Q355/F357</f>
        <v>7561.5841632983038</v>
      </c>
    </row>
    <row r="358" spans="1:17" s="25" customFormat="1" ht="13.15" customHeight="1" x14ac:dyDescent="0.2">
      <c r="A358" s="4" t="s">
        <v>156</v>
      </c>
      <c r="B358" s="4" t="s">
        <v>501</v>
      </c>
      <c r="C358" s="14" t="s">
        <v>199</v>
      </c>
      <c r="D358" s="2" t="s">
        <v>676</v>
      </c>
      <c r="E358" s="14"/>
      <c r="F358" s="14"/>
      <c r="G358" s="24">
        <v>29.891193215671858</v>
      </c>
      <c r="H358" s="24">
        <v>12.575177727302975</v>
      </c>
      <c r="I358" s="24">
        <v>24.312880864218521</v>
      </c>
      <c r="J358" s="24">
        <v>0</v>
      </c>
      <c r="K358" s="24">
        <v>0</v>
      </c>
      <c r="L358" s="24">
        <v>15.140605505516127</v>
      </c>
      <c r="M358" s="24">
        <v>13.473964552437772</v>
      </c>
      <c r="N358" s="24">
        <v>0</v>
      </c>
      <c r="O358" s="24">
        <v>4.5268309120542982</v>
      </c>
      <c r="P358" s="24">
        <v>7.9347222798451175E-2</v>
      </c>
      <c r="Q358" s="24">
        <f t="shared" ref="G358:Q358" si="303">(Q355/$Q355)*100</f>
        <v>100</v>
      </c>
    </row>
    <row r="359" spans="1:17" ht="13.15" customHeight="1" x14ac:dyDescent="0.2">
      <c r="A359" s="4" t="s">
        <v>156</v>
      </c>
      <c r="B359" s="4" t="s">
        <v>501</v>
      </c>
      <c r="C359" s="9"/>
      <c r="D359" s="9"/>
      <c r="E359" s="14"/>
      <c r="F359" s="14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</row>
    <row r="360" spans="1:17" ht="13.15" customHeight="1" x14ac:dyDescent="0.2">
      <c r="A360" s="4" t="s">
        <v>134</v>
      </c>
      <c r="B360" s="4" t="s">
        <v>502</v>
      </c>
      <c r="C360" s="15"/>
      <c r="D360" s="16" t="s">
        <v>389</v>
      </c>
      <c r="E360" s="17" t="s">
        <v>392</v>
      </c>
      <c r="F360" s="1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</row>
    <row r="361" spans="1:17" s="20" customFormat="1" ht="13.15" customHeight="1" x14ac:dyDescent="0.25">
      <c r="A361" s="4" t="s">
        <v>134</v>
      </c>
      <c r="B361" s="4" t="s">
        <v>502</v>
      </c>
      <c r="C361" s="13" t="s">
        <v>200</v>
      </c>
      <c r="D361" s="19" t="s">
        <v>674</v>
      </c>
      <c r="E361" s="13"/>
      <c r="F361" s="19"/>
      <c r="G361" s="1">
        <v>734480.20999999985</v>
      </c>
      <c r="H361" s="1">
        <v>371989.78999999992</v>
      </c>
      <c r="I361" s="1">
        <v>613514.37</v>
      </c>
      <c r="J361" s="1">
        <v>0</v>
      </c>
      <c r="K361" s="1">
        <v>0</v>
      </c>
      <c r="L361" s="1">
        <v>0</v>
      </c>
      <c r="M361" s="1">
        <v>805286.09000000008</v>
      </c>
      <c r="N361" s="1">
        <v>0</v>
      </c>
      <c r="O361" s="1">
        <v>0</v>
      </c>
      <c r="P361" s="1">
        <v>0</v>
      </c>
      <c r="Q361" s="1">
        <f t="shared" ref="Q361:Q362" si="304">SUM(G361:P361)</f>
        <v>2525270.46</v>
      </c>
    </row>
    <row r="362" spans="1:17" s="20" customFormat="1" ht="13.15" customHeight="1" x14ac:dyDescent="0.25">
      <c r="A362" s="4" t="s">
        <v>134</v>
      </c>
      <c r="B362" s="4" t="s">
        <v>502</v>
      </c>
      <c r="C362" s="13" t="s">
        <v>200</v>
      </c>
      <c r="D362" s="19" t="s">
        <v>675</v>
      </c>
      <c r="E362" s="13"/>
      <c r="F362" s="19"/>
      <c r="G362" s="1">
        <v>588</v>
      </c>
      <c r="H362" s="1">
        <v>0</v>
      </c>
      <c r="I362" s="1">
        <v>0</v>
      </c>
      <c r="J362" s="1">
        <v>0</v>
      </c>
      <c r="K362" s="1">
        <v>0</v>
      </c>
      <c r="L362" s="1">
        <v>0</v>
      </c>
      <c r="M362" s="1">
        <v>0</v>
      </c>
      <c r="N362" s="1">
        <v>0</v>
      </c>
      <c r="O362" s="1">
        <v>0</v>
      </c>
      <c r="P362" s="1">
        <v>0</v>
      </c>
      <c r="Q362" s="1">
        <f t="shared" si="304"/>
        <v>588</v>
      </c>
    </row>
    <row r="363" spans="1:17" s="20" customFormat="1" ht="13.15" customHeight="1" x14ac:dyDescent="0.25">
      <c r="A363" s="4" t="s">
        <v>134</v>
      </c>
      <c r="B363" s="4" t="s">
        <v>502</v>
      </c>
      <c r="C363" s="13" t="s">
        <v>200</v>
      </c>
      <c r="D363" s="19" t="s">
        <v>454</v>
      </c>
      <c r="E363" s="13"/>
      <c r="F363" s="19"/>
      <c r="G363" s="1">
        <v>735068.20999999985</v>
      </c>
      <c r="H363" s="1">
        <v>371989.78999999992</v>
      </c>
      <c r="I363" s="1">
        <v>613514.37</v>
      </c>
      <c r="J363" s="1">
        <v>0</v>
      </c>
      <c r="K363" s="1">
        <v>0</v>
      </c>
      <c r="L363" s="1">
        <v>0</v>
      </c>
      <c r="M363" s="1">
        <v>805286.09000000008</v>
      </c>
      <c r="N363" s="1">
        <v>0</v>
      </c>
      <c r="O363" s="1">
        <v>0</v>
      </c>
      <c r="P363" s="1">
        <v>0</v>
      </c>
      <c r="Q363" s="1">
        <f t="shared" ref="G363:Q363" si="305">Q361+Q362</f>
        <v>2525858.46</v>
      </c>
    </row>
    <row r="364" spans="1:17" ht="13.15" customHeight="1" x14ac:dyDescent="0.2">
      <c r="A364" s="4" t="s">
        <v>134</v>
      </c>
      <c r="B364" s="4" t="s">
        <v>502</v>
      </c>
      <c r="C364" s="9" t="s">
        <v>200</v>
      </c>
      <c r="D364" s="9" t="s">
        <v>690</v>
      </c>
      <c r="E364" s="14"/>
      <c r="F364" s="14">
        <v>284.5</v>
      </c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>
        <f t="shared" ref="Q364" si="306">Q363/F364</f>
        <v>8878.2371177504392</v>
      </c>
    </row>
    <row r="365" spans="1:17" ht="13.15" customHeight="1" x14ac:dyDescent="0.2">
      <c r="A365" s="4" t="str">
        <f>A364</f>
        <v>0930</v>
      </c>
      <c r="B365" s="4" t="str">
        <f t="shared" ref="B365" si="307">B364</f>
        <v>ELBERKIOWA C-2</v>
      </c>
      <c r="C365" s="9" t="str">
        <f t="shared" ref="C365" si="308">C364</f>
        <v xml:space="preserve">$ </v>
      </c>
      <c r="D365" s="9" t="s">
        <v>691</v>
      </c>
      <c r="E365" s="14"/>
      <c r="F365" s="14">
        <v>309</v>
      </c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>
        <f t="shared" ref="Q365" si="309">Q363/F365</f>
        <v>8174.2992233009709</v>
      </c>
    </row>
    <row r="366" spans="1:17" s="25" customFormat="1" ht="13.15" customHeight="1" x14ac:dyDescent="0.2">
      <c r="A366" s="4" t="s">
        <v>134</v>
      </c>
      <c r="B366" s="4" t="s">
        <v>502</v>
      </c>
      <c r="C366" s="14" t="s">
        <v>199</v>
      </c>
      <c r="D366" s="2" t="s">
        <v>676</v>
      </c>
      <c r="E366" s="14"/>
      <c r="F366" s="14"/>
      <c r="G366" s="24">
        <v>29.101718154072646</v>
      </c>
      <c r="H366" s="24">
        <v>14.727261875156691</v>
      </c>
      <c r="I366" s="24">
        <v>24.28934082078376</v>
      </c>
      <c r="J366" s="24">
        <v>0</v>
      </c>
      <c r="K366" s="24">
        <v>0</v>
      </c>
      <c r="L366" s="24">
        <v>0</v>
      </c>
      <c r="M366" s="24">
        <v>31.881679149986898</v>
      </c>
      <c r="N366" s="24">
        <v>0</v>
      </c>
      <c r="O366" s="24">
        <v>0</v>
      </c>
      <c r="P366" s="24">
        <v>0</v>
      </c>
      <c r="Q366" s="24">
        <f t="shared" ref="G366:Q366" si="310">(Q363/$Q363)*100</f>
        <v>100</v>
      </c>
    </row>
    <row r="367" spans="1:17" ht="13.15" customHeight="1" x14ac:dyDescent="0.2">
      <c r="A367" s="4" t="s">
        <v>134</v>
      </c>
      <c r="B367" s="4" t="s">
        <v>502</v>
      </c>
      <c r="C367" s="9"/>
      <c r="D367" s="9"/>
      <c r="E367" s="14"/>
      <c r="F367" s="14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</row>
    <row r="368" spans="1:17" ht="13.15" customHeight="1" x14ac:dyDescent="0.2">
      <c r="A368" s="4" t="s">
        <v>88</v>
      </c>
      <c r="B368" s="4" t="s">
        <v>503</v>
      </c>
      <c r="C368" s="15"/>
      <c r="D368" s="16" t="s">
        <v>389</v>
      </c>
      <c r="E368" s="17" t="s">
        <v>391</v>
      </c>
      <c r="F368" s="1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</row>
    <row r="369" spans="1:17" s="20" customFormat="1" ht="13.15" customHeight="1" x14ac:dyDescent="0.25">
      <c r="A369" s="4" t="s">
        <v>88</v>
      </c>
      <c r="B369" s="4" t="s">
        <v>503</v>
      </c>
      <c r="C369" s="13" t="s">
        <v>200</v>
      </c>
      <c r="D369" s="19" t="s">
        <v>674</v>
      </c>
      <c r="E369" s="13"/>
      <c r="F369" s="19"/>
      <c r="G369" s="1">
        <v>968603.0299999998</v>
      </c>
      <c r="H369" s="1">
        <v>409191.36</v>
      </c>
      <c r="I369" s="1">
        <v>961352.62</v>
      </c>
      <c r="J369" s="1">
        <v>0</v>
      </c>
      <c r="K369" s="1">
        <v>0</v>
      </c>
      <c r="L369" s="1">
        <v>0</v>
      </c>
      <c r="M369" s="1">
        <v>1001510.4499999998</v>
      </c>
      <c r="N369" s="1">
        <v>0</v>
      </c>
      <c r="O369" s="1">
        <v>0</v>
      </c>
      <c r="P369" s="1">
        <v>0</v>
      </c>
      <c r="Q369" s="1">
        <f t="shared" ref="Q369:Q370" si="311">SUM(G369:P369)</f>
        <v>3340657.4599999995</v>
      </c>
    </row>
    <row r="370" spans="1:17" s="20" customFormat="1" ht="13.15" customHeight="1" x14ac:dyDescent="0.25">
      <c r="A370" s="4" t="s">
        <v>88</v>
      </c>
      <c r="B370" s="4" t="s">
        <v>503</v>
      </c>
      <c r="C370" s="13" t="s">
        <v>200</v>
      </c>
      <c r="D370" s="19" t="s">
        <v>675</v>
      </c>
      <c r="E370" s="13"/>
      <c r="F370" s="19"/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f t="shared" si="311"/>
        <v>0</v>
      </c>
    </row>
    <row r="371" spans="1:17" s="20" customFormat="1" ht="13.15" customHeight="1" x14ac:dyDescent="0.25">
      <c r="A371" s="4" t="s">
        <v>88</v>
      </c>
      <c r="B371" s="4" t="s">
        <v>503</v>
      </c>
      <c r="C371" s="13" t="s">
        <v>200</v>
      </c>
      <c r="D371" s="19" t="s">
        <v>454</v>
      </c>
      <c r="E371" s="13"/>
      <c r="F371" s="19"/>
      <c r="G371" s="1">
        <v>968603.0299999998</v>
      </c>
      <c r="H371" s="1">
        <v>409191.36</v>
      </c>
      <c r="I371" s="1">
        <v>961352.62</v>
      </c>
      <c r="J371" s="1">
        <v>0</v>
      </c>
      <c r="K371" s="1">
        <v>0</v>
      </c>
      <c r="L371" s="1">
        <v>0</v>
      </c>
      <c r="M371" s="1">
        <v>1001510.4499999998</v>
      </c>
      <c r="N371" s="1">
        <v>0</v>
      </c>
      <c r="O371" s="1">
        <v>0</v>
      </c>
      <c r="P371" s="1">
        <v>0</v>
      </c>
      <c r="Q371" s="1">
        <f t="shared" ref="G371:Q371" si="312">Q369+Q370</f>
        <v>3340657.4599999995</v>
      </c>
    </row>
    <row r="372" spans="1:17" ht="13.15" customHeight="1" x14ac:dyDescent="0.2">
      <c r="A372" s="4" t="s">
        <v>88</v>
      </c>
      <c r="B372" s="4" t="s">
        <v>503</v>
      </c>
      <c r="C372" s="9" t="s">
        <v>200</v>
      </c>
      <c r="D372" s="9" t="s">
        <v>690</v>
      </c>
      <c r="E372" s="14"/>
      <c r="F372" s="14">
        <v>337.5</v>
      </c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>
        <f t="shared" ref="Q372" si="313">Q371/F372</f>
        <v>9898.2443259259253</v>
      </c>
    </row>
    <row r="373" spans="1:17" ht="13.15" customHeight="1" x14ac:dyDescent="0.2">
      <c r="A373" s="4" t="str">
        <f>A372</f>
        <v>0940</v>
      </c>
      <c r="B373" s="4" t="str">
        <f t="shared" ref="B373" si="314">B372</f>
        <v>ELBERBIG SANDY 10</v>
      </c>
      <c r="C373" s="9" t="str">
        <f t="shared" ref="C373" si="315">C372</f>
        <v xml:space="preserve">$ </v>
      </c>
      <c r="D373" s="9" t="s">
        <v>691</v>
      </c>
      <c r="E373" s="14"/>
      <c r="F373" s="14">
        <v>361</v>
      </c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>
        <f t="shared" ref="Q373" si="316">Q371/F373</f>
        <v>9253.8987811634343</v>
      </c>
    </row>
    <row r="374" spans="1:17" s="25" customFormat="1" ht="13.15" customHeight="1" x14ac:dyDescent="0.2">
      <c r="A374" s="4" t="s">
        <v>88</v>
      </c>
      <c r="B374" s="4" t="s">
        <v>503</v>
      </c>
      <c r="C374" s="14" t="s">
        <v>199</v>
      </c>
      <c r="D374" s="2" t="s">
        <v>676</v>
      </c>
      <c r="E374" s="14"/>
      <c r="F374" s="14"/>
      <c r="G374" s="24">
        <v>28.994383339140672</v>
      </c>
      <c r="H374" s="24">
        <v>12.248827211395689</v>
      </c>
      <c r="I374" s="24">
        <v>28.777347917616197</v>
      </c>
      <c r="J374" s="24">
        <v>0</v>
      </c>
      <c r="K374" s="24">
        <v>0</v>
      </c>
      <c r="L374" s="24">
        <v>0</v>
      </c>
      <c r="M374" s="24">
        <v>29.979441531847446</v>
      </c>
      <c r="N374" s="24">
        <v>0</v>
      </c>
      <c r="O374" s="24">
        <v>0</v>
      </c>
      <c r="P374" s="24">
        <v>0</v>
      </c>
      <c r="Q374" s="24">
        <f t="shared" ref="G374:Q374" si="317">(Q371/$Q371)*100</f>
        <v>100</v>
      </c>
    </row>
    <row r="375" spans="1:17" ht="13.15" customHeight="1" x14ac:dyDescent="0.2">
      <c r="A375" s="4" t="s">
        <v>88</v>
      </c>
      <c r="B375" s="4" t="s">
        <v>503</v>
      </c>
      <c r="C375" s="9"/>
      <c r="D375" s="9"/>
      <c r="E375" s="14"/>
      <c r="F375" s="14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</row>
    <row r="376" spans="1:17" ht="13.15" customHeight="1" x14ac:dyDescent="0.2">
      <c r="A376" s="4" t="s">
        <v>74</v>
      </c>
      <c r="B376" s="4" t="s">
        <v>504</v>
      </c>
      <c r="C376" s="15"/>
      <c r="D376" s="16" t="s">
        <v>389</v>
      </c>
      <c r="E376" s="17" t="s">
        <v>390</v>
      </c>
      <c r="F376" s="1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</row>
    <row r="377" spans="1:17" s="20" customFormat="1" ht="13.15" customHeight="1" x14ac:dyDescent="0.25">
      <c r="A377" s="4" t="s">
        <v>74</v>
      </c>
      <c r="B377" s="4" t="s">
        <v>504</v>
      </c>
      <c r="C377" s="13" t="s">
        <v>200</v>
      </c>
      <c r="D377" s="19" t="s">
        <v>674</v>
      </c>
      <c r="E377" s="13"/>
      <c r="F377" s="19"/>
      <c r="G377" s="1">
        <v>1026438.7599999998</v>
      </c>
      <c r="H377" s="1">
        <v>288655.35999999999</v>
      </c>
      <c r="I377" s="1">
        <v>698978.66</v>
      </c>
      <c r="J377" s="1">
        <v>0</v>
      </c>
      <c r="K377" s="1">
        <v>0</v>
      </c>
      <c r="L377" s="1">
        <v>0</v>
      </c>
      <c r="M377" s="1">
        <v>219969.99</v>
      </c>
      <c r="N377" s="1">
        <v>0</v>
      </c>
      <c r="O377" s="1">
        <v>14235.32</v>
      </c>
      <c r="P377" s="1">
        <v>0</v>
      </c>
      <c r="Q377" s="1">
        <f t="shared" ref="Q377:Q378" si="318">SUM(G377:P377)</f>
        <v>2248278.0899999994</v>
      </c>
    </row>
    <row r="378" spans="1:17" s="20" customFormat="1" ht="13.15" customHeight="1" x14ac:dyDescent="0.25">
      <c r="A378" s="4" t="s">
        <v>74</v>
      </c>
      <c r="B378" s="4" t="s">
        <v>504</v>
      </c>
      <c r="C378" s="13" t="s">
        <v>200</v>
      </c>
      <c r="D378" s="19" t="s">
        <v>675</v>
      </c>
      <c r="E378" s="13"/>
      <c r="F378" s="19"/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9828.4</v>
      </c>
      <c r="N378" s="1">
        <v>0</v>
      </c>
      <c r="O378" s="1">
        <v>0</v>
      </c>
      <c r="P378" s="1">
        <v>0</v>
      </c>
      <c r="Q378" s="1">
        <f t="shared" si="318"/>
        <v>9828.4</v>
      </c>
    </row>
    <row r="379" spans="1:17" s="20" customFormat="1" ht="13.15" customHeight="1" x14ac:dyDescent="0.25">
      <c r="A379" s="4" t="s">
        <v>74</v>
      </c>
      <c r="B379" s="4" t="s">
        <v>504</v>
      </c>
      <c r="C379" s="13" t="s">
        <v>200</v>
      </c>
      <c r="D379" s="19" t="s">
        <v>454</v>
      </c>
      <c r="E379" s="13"/>
      <c r="F379" s="19"/>
      <c r="G379" s="1">
        <v>1026438.7599999998</v>
      </c>
      <c r="H379" s="1">
        <v>288655.35999999999</v>
      </c>
      <c r="I379" s="1">
        <v>698978.66</v>
      </c>
      <c r="J379" s="1">
        <v>0</v>
      </c>
      <c r="K379" s="1">
        <v>0</v>
      </c>
      <c r="L379" s="1">
        <v>0</v>
      </c>
      <c r="M379" s="1">
        <v>229798.38999999998</v>
      </c>
      <c r="N379" s="1">
        <v>0</v>
      </c>
      <c r="O379" s="1">
        <v>14235.32</v>
      </c>
      <c r="P379" s="1">
        <v>0</v>
      </c>
      <c r="Q379" s="1">
        <f t="shared" ref="G379:Q379" si="319">Q377+Q378</f>
        <v>2258106.4899999993</v>
      </c>
    </row>
    <row r="380" spans="1:17" ht="13.15" customHeight="1" x14ac:dyDescent="0.2">
      <c r="A380" s="4" t="s">
        <v>74</v>
      </c>
      <c r="B380" s="4" t="s">
        <v>504</v>
      </c>
      <c r="C380" s="9" t="s">
        <v>200</v>
      </c>
      <c r="D380" s="9" t="s">
        <v>690</v>
      </c>
      <c r="E380" s="14"/>
      <c r="F380" s="14">
        <v>256.3</v>
      </c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>
        <f t="shared" ref="Q380" si="320">Q379/F380</f>
        <v>8810.4037846273859</v>
      </c>
    </row>
    <row r="381" spans="1:17" ht="13.15" customHeight="1" x14ac:dyDescent="0.2">
      <c r="A381" s="4" t="str">
        <f>A380</f>
        <v>0950</v>
      </c>
      <c r="B381" s="4" t="str">
        <f t="shared" ref="B381" si="321">B380</f>
        <v>ELBERELBERT 200</v>
      </c>
      <c r="C381" s="9" t="str">
        <f t="shared" ref="C381" si="322">C380</f>
        <v xml:space="preserve">$ </v>
      </c>
      <c r="D381" s="9" t="s">
        <v>691</v>
      </c>
      <c r="E381" s="14"/>
      <c r="F381" s="14">
        <v>281</v>
      </c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>
        <f t="shared" ref="Q381" si="323">Q379/F381</f>
        <v>8035.9661565836277</v>
      </c>
    </row>
    <row r="382" spans="1:17" s="25" customFormat="1" ht="13.15" customHeight="1" x14ac:dyDescent="0.2">
      <c r="A382" s="4" t="s">
        <v>74</v>
      </c>
      <c r="B382" s="4" t="s">
        <v>504</v>
      </c>
      <c r="C382" s="14" t="s">
        <v>199</v>
      </c>
      <c r="D382" s="2" t="s">
        <v>676</v>
      </c>
      <c r="E382" s="14"/>
      <c r="F382" s="14"/>
      <c r="G382" s="24">
        <v>45.455728706576636</v>
      </c>
      <c r="H382" s="24">
        <v>12.783071182794398</v>
      </c>
      <c r="I382" s="24">
        <v>30.954193838750282</v>
      </c>
      <c r="J382" s="24">
        <v>0</v>
      </c>
      <c r="K382" s="24">
        <v>0</v>
      </c>
      <c r="L382" s="24">
        <v>0</v>
      </c>
      <c r="M382" s="24">
        <v>10.176596675916736</v>
      </c>
      <c r="N382" s="24">
        <v>0</v>
      </c>
      <c r="O382" s="24">
        <v>0.63040959596196922</v>
      </c>
      <c r="P382" s="24">
        <v>0</v>
      </c>
      <c r="Q382" s="24">
        <f t="shared" ref="G382:Q382" si="324">(Q379/$Q379)*100</f>
        <v>100</v>
      </c>
    </row>
    <row r="383" spans="1:17" ht="13.15" customHeight="1" x14ac:dyDescent="0.2">
      <c r="A383" s="4" t="s">
        <v>74</v>
      </c>
      <c r="B383" s="4" t="s">
        <v>504</v>
      </c>
      <c r="C383" s="9"/>
      <c r="D383" s="9"/>
      <c r="E383" s="14"/>
      <c r="F383" s="14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</row>
    <row r="384" spans="1:17" ht="13.15" customHeight="1" x14ac:dyDescent="0.2">
      <c r="A384" s="4" t="s">
        <v>78</v>
      </c>
      <c r="B384" s="4" t="s">
        <v>505</v>
      </c>
      <c r="C384" s="15"/>
      <c r="D384" s="16" t="s">
        <v>389</v>
      </c>
      <c r="E384" s="17" t="s">
        <v>388</v>
      </c>
      <c r="F384" s="1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</row>
    <row r="385" spans="1:17" s="20" customFormat="1" ht="13.15" customHeight="1" x14ac:dyDescent="0.25">
      <c r="A385" s="4" t="s">
        <v>78</v>
      </c>
      <c r="B385" s="4" t="s">
        <v>505</v>
      </c>
      <c r="C385" s="13" t="s">
        <v>200</v>
      </c>
      <c r="D385" s="19" t="s">
        <v>674</v>
      </c>
      <c r="E385" s="13"/>
      <c r="F385" s="19"/>
      <c r="G385" s="1">
        <v>37855.81</v>
      </c>
      <c r="H385" s="1">
        <v>0</v>
      </c>
      <c r="I385" s="1">
        <v>5775</v>
      </c>
      <c r="J385" s="1">
        <v>0</v>
      </c>
      <c r="K385" s="1">
        <v>0</v>
      </c>
      <c r="L385" s="1">
        <v>885758.53</v>
      </c>
      <c r="M385" s="1">
        <v>0</v>
      </c>
      <c r="N385" s="1">
        <v>0</v>
      </c>
      <c r="O385" s="1">
        <v>0</v>
      </c>
      <c r="P385" s="1">
        <v>0</v>
      </c>
      <c r="Q385" s="1">
        <f t="shared" ref="Q385:Q386" si="325">SUM(G385:P385)</f>
        <v>929389.34000000008</v>
      </c>
    </row>
    <row r="386" spans="1:17" s="20" customFormat="1" ht="13.15" customHeight="1" x14ac:dyDescent="0.25">
      <c r="A386" s="4" t="s">
        <v>78</v>
      </c>
      <c r="B386" s="4" t="s">
        <v>505</v>
      </c>
      <c r="C386" s="13" t="s">
        <v>200</v>
      </c>
      <c r="D386" s="19" t="s">
        <v>675</v>
      </c>
      <c r="E386" s="13"/>
      <c r="F386" s="19"/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3575.59</v>
      </c>
      <c r="M386" s="1">
        <v>0</v>
      </c>
      <c r="N386" s="1">
        <v>0</v>
      </c>
      <c r="O386" s="1">
        <v>0</v>
      </c>
      <c r="P386" s="1">
        <v>0</v>
      </c>
      <c r="Q386" s="1">
        <f t="shared" si="325"/>
        <v>3575.59</v>
      </c>
    </row>
    <row r="387" spans="1:17" s="20" customFormat="1" ht="13.15" customHeight="1" x14ac:dyDescent="0.25">
      <c r="A387" s="4" t="s">
        <v>78</v>
      </c>
      <c r="B387" s="4" t="s">
        <v>505</v>
      </c>
      <c r="C387" s="13" t="s">
        <v>200</v>
      </c>
      <c r="D387" s="19" t="s">
        <v>454</v>
      </c>
      <c r="E387" s="13"/>
      <c r="F387" s="19"/>
      <c r="G387" s="1">
        <v>37855.81</v>
      </c>
      <c r="H387" s="1">
        <v>0</v>
      </c>
      <c r="I387" s="1">
        <v>5775</v>
      </c>
      <c r="J387" s="1">
        <v>0</v>
      </c>
      <c r="K387" s="1">
        <v>0</v>
      </c>
      <c r="L387" s="1">
        <v>889334.12</v>
      </c>
      <c r="M387" s="1">
        <v>0</v>
      </c>
      <c r="N387" s="1">
        <v>0</v>
      </c>
      <c r="O387" s="1">
        <v>0</v>
      </c>
      <c r="P387" s="1">
        <v>0</v>
      </c>
      <c r="Q387" s="1">
        <f t="shared" ref="G387:Q387" si="326">Q385+Q386</f>
        <v>932964.93</v>
      </c>
    </row>
    <row r="388" spans="1:17" ht="13.15" customHeight="1" x14ac:dyDescent="0.2">
      <c r="A388" s="4" t="s">
        <v>78</v>
      </c>
      <c r="B388" s="4" t="s">
        <v>505</v>
      </c>
      <c r="C388" s="9" t="s">
        <v>200</v>
      </c>
      <c r="D388" s="9" t="s">
        <v>690</v>
      </c>
      <c r="E388" s="14"/>
      <c r="F388" s="14">
        <v>72.5</v>
      </c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>
        <f t="shared" ref="Q388" si="327">Q387/F388</f>
        <v>12868.481793103449</v>
      </c>
    </row>
    <row r="389" spans="1:17" ht="13.15" customHeight="1" x14ac:dyDescent="0.2">
      <c r="A389" s="4" t="str">
        <f>A388</f>
        <v>0960</v>
      </c>
      <c r="B389" s="4" t="str">
        <f t="shared" ref="B389" si="328">B388</f>
        <v>ELBERAGATE 300</v>
      </c>
      <c r="C389" s="9" t="str">
        <f t="shared" ref="C389" si="329">C388</f>
        <v xml:space="preserve">$ </v>
      </c>
      <c r="D389" s="9" t="s">
        <v>691</v>
      </c>
      <c r="E389" s="14"/>
      <c r="F389" s="14">
        <v>81</v>
      </c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>
        <f t="shared" ref="Q389" si="330">Q387/F389</f>
        <v>11518.085555555555</v>
      </c>
    </row>
    <row r="390" spans="1:17" s="25" customFormat="1" ht="13.15" customHeight="1" x14ac:dyDescent="0.2">
      <c r="A390" s="4" t="s">
        <v>78</v>
      </c>
      <c r="B390" s="4" t="s">
        <v>505</v>
      </c>
      <c r="C390" s="14" t="s">
        <v>199</v>
      </c>
      <c r="D390" s="2" t="s">
        <v>676</v>
      </c>
      <c r="E390" s="14"/>
      <c r="F390" s="14"/>
      <c r="G390" s="24">
        <v>4.057581242630417</v>
      </c>
      <c r="H390" s="24">
        <v>0</v>
      </c>
      <c r="I390" s="24">
        <v>0.61899432811477695</v>
      </c>
      <c r="J390" s="24">
        <v>0</v>
      </c>
      <c r="K390" s="24">
        <v>0</v>
      </c>
      <c r="L390" s="24">
        <v>95.3234244292548</v>
      </c>
      <c r="M390" s="24">
        <v>0</v>
      </c>
      <c r="N390" s="24">
        <v>0</v>
      </c>
      <c r="O390" s="24">
        <v>0</v>
      </c>
      <c r="P390" s="24">
        <v>0</v>
      </c>
      <c r="Q390" s="24">
        <f t="shared" ref="G390:Q390" si="331">(Q387/$Q387)*100</f>
        <v>100</v>
      </c>
    </row>
    <row r="391" spans="1:17" ht="13.15" customHeight="1" x14ac:dyDescent="0.2">
      <c r="A391" s="4" t="s">
        <v>78</v>
      </c>
      <c r="B391" s="4" t="s">
        <v>505</v>
      </c>
      <c r="C391" s="9"/>
      <c r="D391" s="9"/>
      <c r="E391" s="14"/>
      <c r="F391" s="14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</row>
    <row r="392" spans="1:17" ht="13.15" customHeight="1" x14ac:dyDescent="0.2">
      <c r="A392" s="4" t="s">
        <v>34</v>
      </c>
      <c r="B392" s="4" t="s">
        <v>506</v>
      </c>
      <c r="C392" s="15"/>
      <c r="D392" s="16" t="s">
        <v>374</v>
      </c>
      <c r="E392" s="17" t="s">
        <v>387</v>
      </c>
      <c r="F392" s="1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</row>
    <row r="393" spans="1:17" s="20" customFormat="1" ht="13.15" customHeight="1" x14ac:dyDescent="0.25">
      <c r="A393" s="4" t="s">
        <v>34</v>
      </c>
      <c r="B393" s="4" t="s">
        <v>506</v>
      </c>
      <c r="C393" s="13" t="s">
        <v>200</v>
      </c>
      <c r="D393" s="19" t="s">
        <v>674</v>
      </c>
      <c r="E393" s="13"/>
      <c r="F393" s="19"/>
      <c r="G393" s="1">
        <v>1118780.82</v>
      </c>
      <c r="H393" s="1">
        <v>396908.43999999989</v>
      </c>
      <c r="I393" s="1">
        <v>628974.69000000006</v>
      </c>
      <c r="J393" s="1">
        <v>353013.99</v>
      </c>
      <c r="K393" s="1">
        <v>0</v>
      </c>
      <c r="L393" s="1">
        <v>950625.50000000023</v>
      </c>
      <c r="M393" s="1">
        <v>27814.04</v>
      </c>
      <c r="N393" s="1">
        <v>0</v>
      </c>
      <c r="O393" s="1">
        <v>0</v>
      </c>
      <c r="P393" s="1">
        <v>0</v>
      </c>
      <c r="Q393" s="1">
        <f t="shared" ref="Q393:Q394" si="332">SUM(G393:P393)</f>
        <v>3476117.4800000004</v>
      </c>
    </row>
    <row r="394" spans="1:17" s="20" customFormat="1" ht="13.15" customHeight="1" x14ac:dyDescent="0.25">
      <c r="A394" s="4" t="s">
        <v>34</v>
      </c>
      <c r="B394" s="4" t="s">
        <v>506</v>
      </c>
      <c r="C394" s="13" t="s">
        <v>200</v>
      </c>
      <c r="D394" s="19" t="s">
        <v>675</v>
      </c>
      <c r="E394" s="13"/>
      <c r="F394" s="19"/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7615.35</v>
      </c>
      <c r="M394" s="1">
        <v>0</v>
      </c>
      <c r="N394" s="1">
        <v>0</v>
      </c>
      <c r="O394" s="1">
        <v>0</v>
      </c>
      <c r="P394" s="1">
        <v>0</v>
      </c>
      <c r="Q394" s="1">
        <f t="shared" si="332"/>
        <v>7615.35</v>
      </c>
    </row>
    <row r="395" spans="1:17" s="20" customFormat="1" ht="13.15" customHeight="1" x14ac:dyDescent="0.25">
      <c r="A395" s="4" t="s">
        <v>34</v>
      </c>
      <c r="B395" s="4" t="s">
        <v>506</v>
      </c>
      <c r="C395" s="13" t="s">
        <v>200</v>
      </c>
      <c r="D395" s="19" t="s">
        <v>454</v>
      </c>
      <c r="E395" s="13"/>
      <c r="F395" s="19"/>
      <c r="G395" s="1">
        <v>1118780.82</v>
      </c>
      <c r="H395" s="1">
        <v>396908.43999999989</v>
      </c>
      <c r="I395" s="1">
        <v>628974.69000000006</v>
      </c>
      <c r="J395" s="1">
        <v>353013.99</v>
      </c>
      <c r="K395" s="1">
        <v>0</v>
      </c>
      <c r="L395" s="1">
        <v>958240.85000000021</v>
      </c>
      <c r="M395" s="1">
        <v>27814.04</v>
      </c>
      <c r="N395" s="1">
        <v>0</v>
      </c>
      <c r="O395" s="1">
        <v>0</v>
      </c>
      <c r="P395" s="1">
        <v>0</v>
      </c>
      <c r="Q395" s="1">
        <f t="shared" ref="G395:Q395" si="333">Q393+Q394</f>
        <v>3483732.8300000005</v>
      </c>
    </row>
    <row r="396" spans="1:17" ht="13.15" customHeight="1" x14ac:dyDescent="0.2">
      <c r="A396" s="4" t="s">
        <v>34</v>
      </c>
      <c r="B396" s="4" t="s">
        <v>506</v>
      </c>
      <c r="C396" s="9" t="s">
        <v>200</v>
      </c>
      <c r="D396" s="9" t="s">
        <v>690</v>
      </c>
      <c r="E396" s="14"/>
      <c r="F396" s="14">
        <v>437.5</v>
      </c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>
        <f t="shared" ref="Q396" si="334">Q395/F396</f>
        <v>7962.8178971428588</v>
      </c>
    </row>
    <row r="397" spans="1:17" ht="13.15" customHeight="1" x14ac:dyDescent="0.2">
      <c r="A397" s="4" t="str">
        <f>A396</f>
        <v>0970</v>
      </c>
      <c r="B397" s="4" t="str">
        <f t="shared" ref="B397" si="335">B396</f>
        <v>EL PACALHAN RJ-1</v>
      </c>
      <c r="C397" s="9" t="str">
        <f t="shared" ref="C397" si="336">C396</f>
        <v xml:space="preserve">$ </v>
      </c>
      <c r="D397" s="9" t="s">
        <v>691</v>
      </c>
      <c r="E397" s="14"/>
      <c r="F397" s="14">
        <v>424</v>
      </c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>
        <f t="shared" ref="Q397" si="337">Q395/F397</f>
        <v>8216.351014150945</v>
      </c>
    </row>
    <row r="398" spans="1:17" s="25" customFormat="1" ht="13.15" customHeight="1" x14ac:dyDescent="0.2">
      <c r="A398" s="4" t="s">
        <v>34</v>
      </c>
      <c r="B398" s="4" t="s">
        <v>506</v>
      </c>
      <c r="C398" s="14" t="s">
        <v>199</v>
      </c>
      <c r="D398" s="2" t="s">
        <v>676</v>
      </c>
      <c r="E398" s="14"/>
      <c r="F398" s="14"/>
      <c r="G398" s="24">
        <v>32.114426524493268</v>
      </c>
      <c r="H398" s="24">
        <v>11.3931940067861</v>
      </c>
      <c r="I398" s="24">
        <v>18.054619016234948</v>
      </c>
      <c r="J398" s="24">
        <v>10.1332107605967</v>
      </c>
      <c r="K398" s="24">
        <v>0</v>
      </c>
      <c r="L398" s="24">
        <v>27.506152071942903</v>
      </c>
      <c r="M398" s="24">
        <v>0.79839761994607361</v>
      </c>
      <c r="N398" s="24">
        <v>0</v>
      </c>
      <c r="O398" s="24">
        <v>0</v>
      </c>
      <c r="P398" s="24">
        <v>0</v>
      </c>
      <c r="Q398" s="24">
        <f t="shared" ref="G398:Q398" si="338">(Q395/$Q395)*100</f>
        <v>100</v>
      </c>
    </row>
    <row r="399" spans="1:17" ht="13.15" customHeight="1" x14ac:dyDescent="0.2">
      <c r="A399" s="4" t="s">
        <v>34</v>
      </c>
      <c r="B399" s="4" t="s">
        <v>506</v>
      </c>
      <c r="C399" s="9"/>
      <c r="D399" s="9"/>
      <c r="E399" s="14"/>
      <c r="F399" s="14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</row>
    <row r="400" spans="1:17" ht="13.15" customHeight="1" x14ac:dyDescent="0.2">
      <c r="A400" s="4" t="s">
        <v>93</v>
      </c>
      <c r="B400" s="4" t="s">
        <v>507</v>
      </c>
      <c r="C400" s="15"/>
      <c r="D400" s="16" t="s">
        <v>374</v>
      </c>
      <c r="E400" s="17" t="s">
        <v>386</v>
      </c>
      <c r="F400" s="1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</row>
    <row r="401" spans="1:17" s="20" customFormat="1" ht="13.15" customHeight="1" x14ac:dyDescent="0.25">
      <c r="A401" s="4" t="s">
        <v>93</v>
      </c>
      <c r="B401" s="4" t="s">
        <v>507</v>
      </c>
      <c r="C401" s="13" t="s">
        <v>200</v>
      </c>
      <c r="D401" s="19" t="s">
        <v>674</v>
      </c>
      <c r="E401" s="13"/>
      <c r="F401" s="19"/>
      <c r="G401" s="1">
        <v>24335553.999999978</v>
      </c>
      <c r="H401" s="1">
        <v>7624635.2400000002</v>
      </c>
      <c r="I401" s="1">
        <v>13924526.089999996</v>
      </c>
      <c r="J401" s="1">
        <v>0</v>
      </c>
      <c r="K401" s="1">
        <v>1183993.75</v>
      </c>
      <c r="L401" s="1">
        <v>27655067.969999988</v>
      </c>
      <c r="M401" s="1">
        <v>17435617.560000002</v>
      </c>
      <c r="N401" s="1">
        <v>0</v>
      </c>
      <c r="O401" s="1">
        <v>0</v>
      </c>
      <c r="P401" s="1">
        <v>0</v>
      </c>
      <c r="Q401" s="1">
        <f t="shared" ref="Q401:Q402" si="339">SUM(G401:P401)</f>
        <v>92159394.60999997</v>
      </c>
    </row>
    <row r="402" spans="1:17" s="20" customFormat="1" ht="13.15" customHeight="1" x14ac:dyDescent="0.25">
      <c r="A402" s="4" t="s">
        <v>93</v>
      </c>
      <c r="B402" s="4" t="s">
        <v>507</v>
      </c>
      <c r="C402" s="13" t="s">
        <v>200</v>
      </c>
      <c r="D402" s="19" t="s">
        <v>675</v>
      </c>
      <c r="E402" s="13"/>
      <c r="F402" s="19"/>
      <c r="G402" s="1">
        <v>781498.79</v>
      </c>
      <c r="H402" s="1">
        <v>0</v>
      </c>
      <c r="I402" s="1">
        <v>0</v>
      </c>
      <c r="J402" s="1">
        <v>0</v>
      </c>
      <c r="K402" s="1">
        <v>0</v>
      </c>
      <c r="L402" s="1">
        <v>260180</v>
      </c>
      <c r="M402" s="1">
        <v>29001</v>
      </c>
      <c r="N402" s="1">
        <v>0</v>
      </c>
      <c r="O402" s="1">
        <v>0</v>
      </c>
      <c r="P402" s="1">
        <v>0</v>
      </c>
      <c r="Q402" s="1">
        <f t="shared" si="339"/>
        <v>1070679.79</v>
      </c>
    </row>
    <row r="403" spans="1:17" s="20" customFormat="1" ht="13.15" customHeight="1" x14ac:dyDescent="0.25">
      <c r="A403" s="4" t="s">
        <v>93</v>
      </c>
      <c r="B403" s="4" t="s">
        <v>507</v>
      </c>
      <c r="C403" s="13" t="s">
        <v>200</v>
      </c>
      <c r="D403" s="19" t="s">
        <v>454</v>
      </c>
      <c r="E403" s="13"/>
      <c r="F403" s="19"/>
      <c r="G403" s="1">
        <v>25117052.789999977</v>
      </c>
      <c r="H403" s="1">
        <v>7624635.2400000002</v>
      </c>
      <c r="I403" s="1">
        <v>13924526.089999996</v>
      </c>
      <c r="J403" s="1">
        <v>0</v>
      </c>
      <c r="K403" s="1">
        <v>1183993.75</v>
      </c>
      <c r="L403" s="1">
        <v>27915247.969999988</v>
      </c>
      <c r="M403" s="1">
        <v>17464618.560000002</v>
      </c>
      <c r="N403" s="1">
        <v>0</v>
      </c>
      <c r="O403" s="1">
        <v>0</v>
      </c>
      <c r="P403" s="1">
        <v>0</v>
      </c>
      <c r="Q403" s="1">
        <f t="shared" ref="G403:Q403" si="340">Q401+Q402</f>
        <v>93230074.399999976</v>
      </c>
    </row>
    <row r="404" spans="1:17" ht="13.15" customHeight="1" x14ac:dyDescent="0.2">
      <c r="A404" s="4" t="s">
        <v>93</v>
      </c>
      <c r="B404" s="4" t="s">
        <v>507</v>
      </c>
      <c r="C404" s="9" t="s">
        <v>200</v>
      </c>
      <c r="D404" s="9" t="s">
        <v>690</v>
      </c>
      <c r="E404" s="14"/>
      <c r="F404" s="14">
        <v>12991.6</v>
      </c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>
        <f t="shared" ref="Q404" si="341">Q403/F404</f>
        <v>7176.1811016349002</v>
      </c>
    </row>
    <row r="405" spans="1:17" ht="13.15" customHeight="1" x14ac:dyDescent="0.2">
      <c r="A405" s="4" t="str">
        <f>A404</f>
        <v>0980</v>
      </c>
      <c r="B405" s="4" t="str">
        <f t="shared" ref="B405" si="342">B404</f>
        <v>EL PAHARRISON 2</v>
      </c>
      <c r="C405" s="9" t="str">
        <f t="shared" ref="C405" si="343">C404</f>
        <v xml:space="preserve">$ </v>
      </c>
      <c r="D405" s="9" t="s">
        <v>691</v>
      </c>
      <c r="E405" s="14"/>
      <c r="F405" s="14">
        <v>12606</v>
      </c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>
        <f t="shared" ref="Q405" si="344">Q403/F405</f>
        <v>7395.6904965889244</v>
      </c>
    </row>
    <row r="406" spans="1:17" s="25" customFormat="1" ht="13.15" customHeight="1" x14ac:dyDescent="0.2">
      <c r="A406" s="4" t="s">
        <v>93</v>
      </c>
      <c r="B406" s="4" t="s">
        <v>507</v>
      </c>
      <c r="C406" s="14" t="s">
        <v>199</v>
      </c>
      <c r="D406" s="2" t="s">
        <v>676</v>
      </c>
      <c r="E406" s="14"/>
      <c r="F406" s="14"/>
      <c r="G406" s="24">
        <v>26.940933976129038</v>
      </c>
      <c r="H406" s="24">
        <v>8.1783000700898327</v>
      </c>
      <c r="I406" s="24">
        <v>14.935659098862629</v>
      </c>
      <c r="J406" s="24">
        <v>0</v>
      </c>
      <c r="K406" s="24">
        <v>1.2699697577416074</v>
      </c>
      <c r="L406" s="24">
        <v>29.942320811877408</v>
      </c>
      <c r="M406" s="24">
        <v>18.732816285299464</v>
      </c>
      <c r="N406" s="24">
        <v>0</v>
      </c>
      <c r="O406" s="24">
        <v>0</v>
      </c>
      <c r="P406" s="24">
        <v>0</v>
      </c>
      <c r="Q406" s="24">
        <f t="shared" ref="G406:Q406" si="345">(Q403/$Q403)*100</f>
        <v>100</v>
      </c>
    </row>
    <row r="407" spans="1:17" ht="13.15" customHeight="1" x14ac:dyDescent="0.2">
      <c r="A407" s="4" t="s">
        <v>93</v>
      </c>
      <c r="B407" s="4" t="s">
        <v>507</v>
      </c>
      <c r="C407" s="9"/>
      <c r="D407" s="9"/>
      <c r="E407" s="14"/>
      <c r="F407" s="14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</row>
    <row r="408" spans="1:17" ht="13.15" customHeight="1" x14ac:dyDescent="0.2">
      <c r="A408" s="4" t="s">
        <v>167</v>
      </c>
      <c r="B408" s="4" t="s">
        <v>508</v>
      </c>
      <c r="C408" s="15"/>
      <c r="D408" s="16" t="s">
        <v>374</v>
      </c>
      <c r="E408" s="17" t="s">
        <v>385</v>
      </c>
      <c r="F408" s="1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</row>
    <row r="409" spans="1:17" s="20" customFormat="1" ht="13.15" customHeight="1" x14ac:dyDescent="0.25">
      <c r="A409" s="4" t="s">
        <v>167</v>
      </c>
      <c r="B409" s="4" t="s">
        <v>508</v>
      </c>
      <c r="C409" s="13" t="s">
        <v>200</v>
      </c>
      <c r="D409" s="19" t="s">
        <v>674</v>
      </c>
      <c r="E409" s="13"/>
      <c r="F409" s="19"/>
      <c r="G409" s="1">
        <v>19343155.549999997</v>
      </c>
      <c r="H409" s="1">
        <v>10829121.14000001</v>
      </c>
      <c r="I409" s="1">
        <v>14755280.680000009</v>
      </c>
      <c r="J409" s="1">
        <v>0</v>
      </c>
      <c r="K409" s="1">
        <v>1712487.65</v>
      </c>
      <c r="L409" s="1">
        <v>5232154.2599999988</v>
      </c>
      <c r="M409" s="1">
        <v>17401210.419999998</v>
      </c>
      <c r="N409" s="1">
        <v>7286.77</v>
      </c>
      <c r="O409" s="1">
        <v>0</v>
      </c>
      <c r="P409" s="1">
        <v>1305.08</v>
      </c>
      <c r="Q409" s="1">
        <f t="shared" ref="Q409:Q410" si="346">SUM(G409:P409)</f>
        <v>69282001.549999997</v>
      </c>
    </row>
    <row r="410" spans="1:17" s="20" customFormat="1" ht="13.15" customHeight="1" x14ac:dyDescent="0.25">
      <c r="A410" s="4" t="s">
        <v>167</v>
      </c>
      <c r="B410" s="4" t="s">
        <v>508</v>
      </c>
      <c r="C410" s="13" t="s">
        <v>200</v>
      </c>
      <c r="D410" s="19" t="s">
        <v>675</v>
      </c>
      <c r="E410" s="13"/>
      <c r="F410" s="19"/>
      <c r="G410" s="1">
        <v>54085.33</v>
      </c>
      <c r="H410" s="1">
        <v>9812</v>
      </c>
      <c r="I410" s="1">
        <v>9004.2900000000009</v>
      </c>
      <c r="J410" s="1">
        <v>0</v>
      </c>
      <c r="K410" s="1">
        <v>0</v>
      </c>
      <c r="L410" s="1">
        <v>9437.7199999999993</v>
      </c>
      <c r="M410" s="1">
        <v>14854</v>
      </c>
      <c r="N410" s="1">
        <v>0</v>
      </c>
      <c r="O410" s="1">
        <v>0</v>
      </c>
      <c r="P410" s="1">
        <v>0</v>
      </c>
      <c r="Q410" s="1">
        <f t="shared" si="346"/>
        <v>97193.34</v>
      </c>
    </row>
    <row r="411" spans="1:17" s="20" customFormat="1" ht="13.15" customHeight="1" x14ac:dyDescent="0.25">
      <c r="A411" s="4" t="s">
        <v>167</v>
      </c>
      <c r="B411" s="4" t="s">
        <v>508</v>
      </c>
      <c r="C411" s="13" t="s">
        <v>200</v>
      </c>
      <c r="D411" s="19" t="s">
        <v>454</v>
      </c>
      <c r="E411" s="13"/>
      <c r="F411" s="19"/>
      <c r="G411" s="1">
        <v>19397240.879999995</v>
      </c>
      <c r="H411" s="1">
        <v>10838933.14000001</v>
      </c>
      <c r="I411" s="1">
        <v>14764284.970000008</v>
      </c>
      <c r="J411" s="1">
        <v>0</v>
      </c>
      <c r="K411" s="1">
        <v>1712487.65</v>
      </c>
      <c r="L411" s="1">
        <v>5241591.9799999986</v>
      </c>
      <c r="M411" s="1">
        <v>17416064.419999998</v>
      </c>
      <c r="N411" s="1">
        <v>7286.77</v>
      </c>
      <c r="O411" s="1">
        <v>0</v>
      </c>
      <c r="P411" s="1">
        <v>1305.08</v>
      </c>
      <c r="Q411" s="1">
        <f t="shared" ref="G411:Q411" si="347">Q409+Q410</f>
        <v>69379194.890000001</v>
      </c>
    </row>
    <row r="412" spans="1:17" ht="13.15" customHeight="1" x14ac:dyDescent="0.2">
      <c r="A412" s="4" t="s">
        <v>167</v>
      </c>
      <c r="B412" s="4" t="s">
        <v>508</v>
      </c>
      <c r="C412" s="9" t="s">
        <v>200</v>
      </c>
      <c r="D412" s="9" t="s">
        <v>690</v>
      </c>
      <c r="E412" s="14"/>
      <c r="F412" s="14">
        <v>9311</v>
      </c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>
        <f t="shared" ref="Q412" si="348">Q411/F412</f>
        <v>7451.3150993448608</v>
      </c>
    </row>
    <row r="413" spans="1:17" ht="13.15" customHeight="1" x14ac:dyDescent="0.2">
      <c r="A413" s="4" t="str">
        <f>A412</f>
        <v>0990</v>
      </c>
      <c r="B413" s="4" t="str">
        <f t="shared" ref="B413" si="349">B412</f>
        <v>EL PAWIDEFIELD 3</v>
      </c>
      <c r="C413" s="9" t="str">
        <f t="shared" ref="C413" si="350">C412</f>
        <v xml:space="preserve">$ </v>
      </c>
      <c r="D413" s="9" t="s">
        <v>691</v>
      </c>
      <c r="E413" s="14"/>
      <c r="F413" s="14">
        <v>9612</v>
      </c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>
        <f t="shared" ref="Q413" si="351">Q411/F413</f>
        <v>7217.9769964627549</v>
      </c>
    </row>
    <row r="414" spans="1:17" s="25" customFormat="1" ht="13.15" customHeight="1" x14ac:dyDescent="0.2">
      <c r="A414" s="4" t="s">
        <v>167</v>
      </c>
      <c r="B414" s="4" t="s">
        <v>508</v>
      </c>
      <c r="C414" s="14" t="s">
        <v>199</v>
      </c>
      <c r="D414" s="2" t="s">
        <v>676</v>
      </c>
      <c r="E414" s="14"/>
      <c r="F414" s="14"/>
      <c r="G414" s="24">
        <v>27.958296303025886</v>
      </c>
      <c r="H414" s="24">
        <v>15.622742750452822</v>
      </c>
      <c r="I414" s="24">
        <v>21.280565439550905</v>
      </c>
      <c r="J414" s="24">
        <v>0</v>
      </c>
      <c r="K414" s="24">
        <v>2.4683014161740151</v>
      </c>
      <c r="L414" s="24">
        <v>7.5549910723387441</v>
      </c>
      <c r="M414" s="24">
        <v>25.102719118624812</v>
      </c>
      <c r="N414" s="24">
        <v>1.0502817179635911E-2</v>
      </c>
      <c r="O414" s="24">
        <v>0</v>
      </c>
      <c r="P414" s="24">
        <v>1.8810826531919127E-3</v>
      </c>
      <c r="Q414" s="24">
        <f t="shared" ref="G414:Q414" si="352">(Q411/$Q411)*100</f>
        <v>100</v>
      </c>
    </row>
    <row r="415" spans="1:17" ht="13.15" customHeight="1" x14ac:dyDescent="0.2">
      <c r="A415" s="4" t="s">
        <v>167</v>
      </c>
      <c r="B415" s="4" t="s">
        <v>508</v>
      </c>
      <c r="C415" s="9"/>
      <c r="D415" s="9"/>
      <c r="E415" s="14"/>
      <c r="F415" s="14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</row>
    <row r="416" spans="1:17" ht="13.15" customHeight="1" x14ac:dyDescent="0.2">
      <c r="A416" s="4" t="s">
        <v>13</v>
      </c>
      <c r="B416" s="4" t="s">
        <v>509</v>
      </c>
      <c r="C416" s="15"/>
      <c r="D416" s="16" t="s">
        <v>374</v>
      </c>
      <c r="E416" s="17" t="s">
        <v>384</v>
      </c>
      <c r="F416" s="1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</row>
    <row r="417" spans="1:17" s="20" customFormat="1" ht="13.15" customHeight="1" x14ac:dyDescent="0.25">
      <c r="A417" s="4" t="s">
        <v>13</v>
      </c>
      <c r="B417" s="4" t="s">
        <v>509</v>
      </c>
      <c r="C417" s="13" t="s">
        <v>200</v>
      </c>
      <c r="D417" s="19" t="s">
        <v>674</v>
      </c>
      <c r="E417" s="13"/>
      <c r="F417" s="19"/>
      <c r="G417" s="1">
        <v>26874143.269999962</v>
      </c>
      <c r="H417" s="1">
        <v>11738233.249999998</v>
      </c>
      <c r="I417" s="1">
        <v>13971066.98</v>
      </c>
      <c r="J417" s="1">
        <v>0</v>
      </c>
      <c r="K417" s="1">
        <v>0</v>
      </c>
      <c r="L417" s="1">
        <v>1281894.2100000004</v>
      </c>
      <c r="M417" s="1">
        <v>9669070.1500000041</v>
      </c>
      <c r="N417" s="1">
        <v>0</v>
      </c>
      <c r="O417" s="1">
        <v>0</v>
      </c>
      <c r="P417" s="1">
        <v>0</v>
      </c>
      <c r="Q417" s="1">
        <f t="shared" ref="Q417:Q418" si="353">SUM(G417:P417)</f>
        <v>63534407.859999962</v>
      </c>
    </row>
    <row r="418" spans="1:17" s="20" customFormat="1" ht="13.15" customHeight="1" x14ac:dyDescent="0.25">
      <c r="A418" s="4" t="s">
        <v>13</v>
      </c>
      <c r="B418" s="4" t="s">
        <v>509</v>
      </c>
      <c r="C418" s="13" t="s">
        <v>200</v>
      </c>
      <c r="D418" s="19" t="s">
        <v>675</v>
      </c>
      <c r="E418" s="13"/>
      <c r="F418" s="19"/>
      <c r="G418" s="1">
        <v>11246.08</v>
      </c>
      <c r="H418" s="1">
        <v>0</v>
      </c>
      <c r="I418" s="1">
        <v>153040.54999999999</v>
      </c>
      <c r="J418" s="1">
        <v>0</v>
      </c>
      <c r="K418" s="1">
        <v>0</v>
      </c>
      <c r="L418" s="1">
        <v>0</v>
      </c>
      <c r="M418" s="1">
        <v>4143.49</v>
      </c>
      <c r="N418" s="1">
        <v>0</v>
      </c>
      <c r="O418" s="1">
        <v>0</v>
      </c>
      <c r="P418" s="1">
        <v>0</v>
      </c>
      <c r="Q418" s="1">
        <f t="shared" si="353"/>
        <v>168430.11999999997</v>
      </c>
    </row>
    <row r="419" spans="1:17" s="20" customFormat="1" ht="13.15" customHeight="1" x14ac:dyDescent="0.25">
      <c r="A419" s="4" t="s">
        <v>13</v>
      </c>
      <c r="B419" s="4" t="s">
        <v>509</v>
      </c>
      <c r="C419" s="13" t="s">
        <v>200</v>
      </c>
      <c r="D419" s="19" t="s">
        <v>454</v>
      </c>
      <c r="E419" s="13"/>
      <c r="F419" s="19"/>
      <c r="G419" s="1">
        <v>26885389.349999961</v>
      </c>
      <c r="H419" s="1">
        <v>11738233.249999998</v>
      </c>
      <c r="I419" s="1">
        <v>14124107.530000001</v>
      </c>
      <c r="J419" s="1">
        <v>0</v>
      </c>
      <c r="K419" s="1">
        <v>0</v>
      </c>
      <c r="L419" s="1">
        <v>1281894.2100000004</v>
      </c>
      <c r="M419" s="1">
        <v>9673213.6400000043</v>
      </c>
      <c r="N419" s="1">
        <v>0</v>
      </c>
      <c r="O419" s="1">
        <v>0</v>
      </c>
      <c r="P419" s="1">
        <v>0</v>
      </c>
      <c r="Q419" s="1">
        <f t="shared" ref="G419:Q419" si="354">Q417+Q418</f>
        <v>63702837.979999959</v>
      </c>
    </row>
    <row r="420" spans="1:17" ht="13.15" customHeight="1" x14ac:dyDescent="0.2">
      <c r="A420" s="4" t="s">
        <v>13</v>
      </c>
      <c r="B420" s="4" t="s">
        <v>509</v>
      </c>
      <c r="C420" s="9" t="s">
        <v>200</v>
      </c>
      <c r="D420" s="9" t="s">
        <v>690</v>
      </c>
      <c r="E420" s="14"/>
      <c r="F420" s="14">
        <v>8139</v>
      </c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>
        <f t="shared" ref="Q420" si="355">Q419/F420</f>
        <v>7826.8630028258949</v>
      </c>
    </row>
    <row r="421" spans="1:17" ht="13.15" customHeight="1" x14ac:dyDescent="0.2">
      <c r="A421" s="4" t="str">
        <f>A420</f>
        <v>1000</v>
      </c>
      <c r="B421" s="4" t="str">
        <f t="shared" ref="B421" si="356">B420</f>
        <v>EL PAFOUNTAIN 8</v>
      </c>
      <c r="C421" s="9" t="str">
        <f t="shared" ref="C421" si="357">C420</f>
        <v xml:space="preserve">$ </v>
      </c>
      <c r="D421" s="9" t="s">
        <v>691</v>
      </c>
      <c r="E421" s="14"/>
      <c r="F421" s="14">
        <v>8201</v>
      </c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>
        <f t="shared" ref="Q421" si="358">Q419/F421</f>
        <v>7767.6914985977273</v>
      </c>
    </row>
    <row r="422" spans="1:17" s="25" customFormat="1" ht="13.15" customHeight="1" x14ac:dyDescent="0.2">
      <c r="A422" s="4" t="s">
        <v>13</v>
      </c>
      <c r="B422" s="4" t="s">
        <v>509</v>
      </c>
      <c r="C422" s="14" t="s">
        <v>199</v>
      </c>
      <c r="D422" s="2" t="s">
        <v>676</v>
      </c>
      <c r="E422" s="14"/>
      <c r="F422" s="14"/>
      <c r="G422" s="24">
        <v>42.204382414549343</v>
      </c>
      <c r="H422" s="24">
        <v>18.426546794799496</v>
      </c>
      <c r="I422" s="24">
        <v>22.171865458230265</v>
      </c>
      <c r="J422" s="24">
        <v>0</v>
      </c>
      <c r="K422" s="24">
        <v>0</v>
      </c>
      <c r="L422" s="24">
        <v>2.0123031416629535</v>
      </c>
      <c r="M422" s="24">
        <v>15.184902190757954</v>
      </c>
      <c r="N422" s="24">
        <v>0</v>
      </c>
      <c r="O422" s="24">
        <v>0</v>
      </c>
      <c r="P422" s="24">
        <v>0</v>
      </c>
      <c r="Q422" s="24">
        <f t="shared" ref="G422:Q422" si="359">(Q419/$Q419)*100</f>
        <v>100</v>
      </c>
    </row>
    <row r="423" spans="1:17" ht="13.15" customHeight="1" x14ac:dyDescent="0.2">
      <c r="A423" s="4" t="s">
        <v>13</v>
      </c>
      <c r="B423" s="4" t="s">
        <v>509</v>
      </c>
      <c r="C423" s="9"/>
      <c r="D423" s="9"/>
      <c r="E423" s="14"/>
      <c r="F423" s="14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</row>
    <row r="424" spans="1:17" ht="13.15" customHeight="1" x14ac:dyDescent="0.2">
      <c r="A424" s="4" t="s">
        <v>0</v>
      </c>
      <c r="B424" s="4" t="s">
        <v>510</v>
      </c>
      <c r="C424" s="15"/>
      <c r="D424" s="16" t="s">
        <v>374</v>
      </c>
      <c r="E424" s="17" t="s">
        <v>383</v>
      </c>
      <c r="F424" s="1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</row>
    <row r="425" spans="1:17" s="20" customFormat="1" ht="13.15" customHeight="1" x14ac:dyDescent="0.25">
      <c r="A425" s="4" t="s">
        <v>0</v>
      </c>
      <c r="B425" s="4" t="s">
        <v>510</v>
      </c>
      <c r="C425" s="13" t="s">
        <v>200</v>
      </c>
      <c r="D425" s="19" t="s">
        <v>674</v>
      </c>
      <c r="E425" s="13"/>
      <c r="F425" s="19"/>
      <c r="G425" s="1">
        <v>82575134.590000063</v>
      </c>
      <c r="H425" s="1">
        <v>29707557.68999999</v>
      </c>
      <c r="I425" s="1">
        <v>35792301.349999994</v>
      </c>
      <c r="J425" s="1">
        <v>4612019.2500000019</v>
      </c>
      <c r="K425" s="1">
        <v>4476576.1099999985</v>
      </c>
      <c r="L425" s="1">
        <v>2712246.5799999996</v>
      </c>
      <c r="M425" s="1">
        <v>32835063.230000004</v>
      </c>
      <c r="N425" s="1">
        <v>0</v>
      </c>
      <c r="O425" s="1">
        <v>0</v>
      </c>
      <c r="P425" s="1">
        <v>1281451.57</v>
      </c>
      <c r="Q425" s="1">
        <f t="shared" ref="Q425:Q426" si="360">SUM(G425:P425)</f>
        <v>193992350.37000006</v>
      </c>
    </row>
    <row r="426" spans="1:17" s="20" customFormat="1" ht="13.15" customHeight="1" x14ac:dyDescent="0.25">
      <c r="A426" s="4" t="s">
        <v>0</v>
      </c>
      <c r="B426" s="4" t="s">
        <v>510</v>
      </c>
      <c r="C426" s="13" t="s">
        <v>200</v>
      </c>
      <c r="D426" s="19" t="s">
        <v>675</v>
      </c>
      <c r="E426" s="13"/>
      <c r="F426" s="19"/>
      <c r="G426" s="1">
        <v>31691.08</v>
      </c>
      <c r="H426" s="1">
        <v>0</v>
      </c>
      <c r="I426" s="1">
        <v>237573.23</v>
      </c>
      <c r="J426" s="1">
        <v>0</v>
      </c>
      <c r="K426" s="1">
        <v>0</v>
      </c>
      <c r="L426" s="1">
        <v>48365.1</v>
      </c>
      <c r="M426" s="1">
        <v>261580.72</v>
      </c>
      <c r="N426" s="1">
        <v>0</v>
      </c>
      <c r="O426" s="1">
        <v>0</v>
      </c>
      <c r="P426" s="1">
        <v>40634.94</v>
      </c>
      <c r="Q426" s="1">
        <f t="shared" si="360"/>
        <v>619845.07000000007</v>
      </c>
    </row>
    <row r="427" spans="1:17" s="20" customFormat="1" ht="13.15" customHeight="1" x14ac:dyDescent="0.25">
      <c r="A427" s="4" t="s">
        <v>0</v>
      </c>
      <c r="B427" s="4" t="s">
        <v>510</v>
      </c>
      <c r="C427" s="13" t="s">
        <v>200</v>
      </c>
      <c r="D427" s="19" t="s">
        <v>454</v>
      </c>
      <c r="E427" s="13"/>
      <c r="F427" s="19"/>
      <c r="G427" s="1">
        <v>82606825.670000061</v>
      </c>
      <c r="H427" s="1">
        <v>29707557.68999999</v>
      </c>
      <c r="I427" s="1">
        <v>36029874.579999991</v>
      </c>
      <c r="J427" s="1">
        <v>4612019.2500000019</v>
      </c>
      <c r="K427" s="1">
        <v>4476576.1099999985</v>
      </c>
      <c r="L427" s="1">
        <v>2760611.6799999997</v>
      </c>
      <c r="M427" s="1">
        <v>33096643.950000003</v>
      </c>
      <c r="N427" s="1">
        <v>0</v>
      </c>
      <c r="O427" s="1">
        <v>0</v>
      </c>
      <c r="P427" s="1">
        <v>1322086.51</v>
      </c>
      <c r="Q427" s="1">
        <f t="shared" ref="G427:Q427" si="361">Q425+Q426</f>
        <v>194612195.44000006</v>
      </c>
    </row>
    <row r="428" spans="1:17" ht="13.15" customHeight="1" x14ac:dyDescent="0.2">
      <c r="A428" s="4" t="s">
        <v>0</v>
      </c>
      <c r="B428" s="4" t="s">
        <v>510</v>
      </c>
      <c r="C428" s="9" t="s">
        <v>200</v>
      </c>
      <c r="D428" s="9" t="s">
        <v>690</v>
      </c>
      <c r="E428" s="14"/>
      <c r="F428" s="14">
        <v>24008.22</v>
      </c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>
        <f t="shared" ref="Q428" si="362">Q427/F428</f>
        <v>8106.0651493530149</v>
      </c>
    </row>
    <row r="429" spans="1:17" ht="13.15" customHeight="1" x14ac:dyDescent="0.2">
      <c r="A429" s="4" t="str">
        <f>A428</f>
        <v>1010</v>
      </c>
      <c r="B429" s="4" t="str">
        <f t="shared" ref="B429" si="363">B428</f>
        <v>EL PACOLORADO SPR</v>
      </c>
      <c r="C429" s="9" t="str">
        <f t="shared" ref="C429" si="364">C428</f>
        <v xml:space="preserve">$ </v>
      </c>
      <c r="D429" s="9" t="s">
        <v>691</v>
      </c>
      <c r="E429" s="14"/>
      <c r="F429" s="14">
        <v>22729</v>
      </c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>
        <f t="shared" ref="Q429" si="365">Q427/F429</f>
        <v>8562.2858656342141</v>
      </c>
    </row>
    <row r="430" spans="1:17" s="25" customFormat="1" ht="13.15" customHeight="1" x14ac:dyDescent="0.2">
      <c r="A430" s="4" t="s">
        <v>0</v>
      </c>
      <c r="B430" s="4" t="s">
        <v>510</v>
      </c>
      <c r="C430" s="14" t="s">
        <v>199</v>
      </c>
      <c r="D430" s="2" t="s">
        <v>676</v>
      </c>
      <c r="E430" s="14"/>
      <c r="F430" s="14"/>
      <c r="G430" s="24">
        <v>42.446890588348644</v>
      </c>
      <c r="H430" s="24">
        <v>15.265003111872803</v>
      </c>
      <c r="I430" s="24">
        <v>18.513677674998629</v>
      </c>
      <c r="J430" s="24">
        <v>2.3698510977550278</v>
      </c>
      <c r="K430" s="24">
        <v>2.3002546679455915</v>
      </c>
      <c r="L430" s="24">
        <v>1.4185193655302606</v>
      </c>
      <c r="M430" s="24">
        <v>17.006459371763199</v>
      </c>
      <c r="N430" s="24">
        <v>0</v>
      </c>
      <c r="O430" s="24">
        <v>0</v>
      </c>
      <c r="P430" s="24">
        <v>0.67934412178583437</v>
      </c>
      <c r="Q430" s="24">
        <f t="shared" ref="G430:Q430" si="366">(Q427/$Q427)*100</f>
        <v>100</v>
      </c>
    </row>
    <row r="431" spans="1:17" ht="13.15" customHeight="1" x14ac:dyDescent="0.2">
      <c r="A431" s="4" t="s">
        <v>0</v>
      </c>
      <c r="B431" s="4" t="s">
        <v>510</v>
      </c>
      <c r="C431" s="9"/>
      <c r="D431" s="9"/>
      <c r="E431" s="14"/>
      <c r="F431" s="14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</row>
    <row r="432" spans="1:17" ht="13.15" customHeight="1" x14ac:dyDescent="0.2">
      <c r="A432" s="4" t="s">
        <v>132</v>
      </c>
      <c r="B432" s="4" t="s">
        <v>511</v>
      </c>
      <c r="C432" s="15"/>
      <c r="D432" s="16" t="s">
        <v>374</v>
      </c>
      <c r="E432" s="17" t="s">
        <v>382</v>
      </c>
      <c r="F432" s="1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</row>
    <row r="433" spans="1:17" s="20" customFormat="1" ht="13.15" customHeight="1" x14ac:dyDescent="0.25">
      <c r="A433" s="4" t="s">
        <v>132</v>
      </c>
      <c r="B433" s="4" t="s">
        <v>511</v>
      </c>
      <c r="C433" s="13" t="s">
        <v>200</v>
      </c>
      <c r="D433" s="19" t="s">
        <v>674</v>
      </c>
      <c r="E433" s="13"/>
      <c r="F433" s="19"/>
      <c r="G433" s="1">
        <v>10814312.029999999</v>
      </c>
      <c r="H433" s="1">
        <v>4149805.4900000007</v>
      </c>
      <c r="I433" s="1">
        <v>9157134.5700000003</v>
      </c>
      <c r="J433" s="1">
        <v>108854.38</v>
      </c>
      <c r="K433" s="1">
        <v>0</v>
      </c>
      <c r="L433" s="1">
        <v>501915.02</v>
      </c>
      <c r="M433" s="1">
        <v>5659230.2899999982</v>
      </c>
      <c r="N433" s="1">
        <v>0</v>
      </c>
      <c r="O433" s="1">
        <v>21350.39</v>
      </c>
      <c r="P433" s="1">
        <v>0</v>
      </c>
      <c r="Q433" s="1">
        <f t="shared" ref="Q433:Q434" si="367">SUM(G433:P433)</f>
        <v>30412602.169999998</v>
      </c>
    </row>
    <row r="434" spans="1:17" s="20" customFormat="1" ht="13.15" customHeight="1" x14ac:dyDescent="0.25">
      <c r="A434" s="4" t="s">
        <v>132</v>
      </c>
      <c r="B434" s="4" t="s">
        <v>511</v>
      </c>
      <c r="C434" s="13" t="s">
        <v>200</v>
      </c>
      <c r="D434" s="19" t="s">
        <v>675</v>
      </c>
      <c r="E434" s="13"/>
      <c r="F434" s="19"/>
      <c r="G434" s="1">
        <v>4319.09</v>
      </c>
      <c r="H434" s="1">
        <v>1147.33</v>
      </c>
      <c r="I434" s="1">
        <v>627.76</v>
      </c>
      <c r="J434" s="1">
        <v>0</v>
      </c>
      <c r="K434" s="1">
        <v>0</v>
      </c>
      <c r="L434" s="1">
        <v>14245.18</v>
      </c>
      <c r="M434" s="1">
        <v>231681.16999999998</v>
      </c>
      <c r="N434" s="1">
        <v>0</v>
      </c>
      <c r="O434" s="1">
        <v>0</v>
      </c>
      <c r="P434" s="1">
        <v>0</v>
      </c>
      <c r="Q434" s="1">
        <f t="shared" si="367"/>
        <v>252020.52999999997</v>
      </c>
    </row>
    <row r="435" spans="1:17" s="20" customFormat="1" ht="13.15" customHeight="1" x14ac:dyDescent="0.25">
      <c r="A435" s="4" t="s">
        <v>132</v>
      </c>
      <c r="B435" s="4" t="s">
        <v>511</v>
      </c>
      <c r="C435" s="13" t="s">
        <v>200</v>
      </c>
      <c r="D435" s="19" t="s">
        <v>454</v>
      </c>
      <c r="E435" s="13"/>
      <c r="F435" s="19"/>
      <c r="G435" s="1">
        <v>10818631.119999999</v>
      </c>
      <c r="H435" s="1">
        <v>4150952.8200000008</v>
      </c>
      <c r="I435" s="1">
        <v>9157762.3300000001</v>
      </c>
      <c r="J435" s="1">
        <v>108854.38</v>
      </c>
      <c r="K435" s="1">
        <v>0</v>
      </c>
      <c r="L435" s="1">
        <v>516160.2</v>
      </c>
      <c r="M435" s="1">
        <v>5890911.4599999981</v>
      </c>
      <c r="N435" s="1">
        <v>0</v>
      </c>
      <c r="O435" s="1">
        <v>21350.39</v>
      </c>
      <c r="P435" s="1">
        <v>0</v>
      </c>
      <c r="Q435" s="1">
        <f t="shared" ref="G435:Q435" si="368">Q433+Q434</f>
        <v>30664622.699999999</v>
      </c>
    </row>
    <row r="436" spans="1:17" ht="13.15" customHeight="1" x14ac:dyDescent="0.2">
      <c r="A436" s="4" t="s">
        <v>132</v>
      </c>
      <c r="B436" s="4" t="s">
        <v>511</v>
      </c>
      <c r="C436" s="9" t="s">
        <v>200</v>
      </c>
      <c r="D436" s="9" t="s">
        <v>690</v>
      </c>
      <c r="E436" s="14"/>
      <c r="F436" s="14">
        <v>3649.9</v>
      </c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>
        <f t="shared" ref="Q436" si="369">Q435/F436</f>
        <v>8401.4966711416746</v>
      </c>
    </row>
    <row r="437" spans="1:17" ht="13.15" customHeight="1" x14ac:dyDescent="0.2">
      <c r="A437" s="4" t="str">
        <f>A436</f>
        <v>1020</v>
      </c>
      <c r="B437" s="4" t="str">
        <f t="shared" ref="B437" si="370">B436</f>
        <v>EL PACHEYENNE MOU</v>
      </c>
      <c r="C437" s="9" t="str">
        <f t="shared" ref="C437" si="371">C436</f>
        <v xml:space="preserve">$ </v>
      </c>
      <c r="D437" s="9" t="s">
        <v>691</v>
      </c>
      <c r="E437" s="14"/>
      <c r="F437" s="14">
        <v>3723</v>
      </c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>
        <f t="shared" ref="Q437" si="372">Q435/F437</f>
        <v>8236.5357775987104</v>
      </c>
    </row>
    <row r="438" spans="1:17" s="25" customFormat="1" ht="13.15" customHeight="1" x14ac:dyDescent="0.2">
      <c r="A438" s="4" t="s">
        <v>132</v>
      </c>
      <c r="B438" s="4" t="s">
        <v>511</v>
      </c>
      <c r="C438" s="14" t="s">
        <v>199</v>
      </c>
      <c r="D438" s="2" t="s">
        <v>676</v>
      </c>
      <c r="E438" s="14"/>
      <c r="F438" s="14"/>
      <c r="G438" s="24">
        <v>35.280496439957822</v>
      </c>
      <c r="H438" s="24">
        <v>13.536617947691235</v>
      </c>
      <c r="I438" s="24">
        <v>29.864258952711651</v>
      </c>
      <c r="J438" s="24">
        <v>0.35498359482505554</v>
      </c>
      <c r="K438" s="24">
        <v>0</v>
      </c>
      <c r="L438" s="24">
        <v>1.683243276950543</v>
      </c>
      <c r="M438" s="24">
        <v>19.210774310293399</v>
      </c>
      <c r="N438" s="24">
        <v>0</v>
      </c>
      <c r="O438" s="24">
        <v>6.962547757028166E-2</v>
      </c>
      <c r="P438" s="24">
        <v>0</v>
      </c>
      <c r="Q438" s="24">
        <f t="shared" ref="G438:Q438" si="373">(Q435/$Q435)*100</f>
        <v>100</v>
      </c>
    </row>
    <row r="439" spans="1:17" ht="13.15" customHeight="1" x14ac:dyDescent="0.2">
      <c r="A439" s="4" t="s">
        <v>132</v>
      </c>
      <c r="B439" s="4" t="s">
        <v>511</v>
      </c>
      <c r="C439" s="9"/>
      <c r="D439" s="9"/>
      <c r="E439" s="14"/>
      <c r="F439" s="14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</row>
    <row r="440" spans="1:17" ht="13.15" customHeight="1" x14ac:dyDescent="0.2">
      <c r="A440" s="4" t="s">
        <v>136</v>
      </c>
      <c r="B440" s="4" t="s">
        <v>512</v>
      </c>
      <c r="C440" s="15"/>
      <c r="D440" s="16" t="s">
        <v>374</v>
      </c>
      <c r="E440" s="17" t="s">
        <v>381</v>
      </c>
      <c r="F440" s="1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</row>
    <row r="441" spans="1:17" s="20" customFormat="1" ht="13.15" customHeight="1" x14ac:dyDescent="0.25">
      <c r="A441" s="4" t="s">
        <v>136</v>
      </c>
      <c r="B441" s="4" t="s">
        <v>512</v>
      </c>
      <c r="C441" s="13" t="s">
        <v>200</v>
      </c>
      <c r="D441" s="19" t="s">
        <v>674</v>
      </c>
      <c r="E441" s="13"/>
      <c r="F441" s="19"/>
      <c r="G441" s="1">
        <v>4187020.4200000004</v>
      </c>
      <c r="H441" s="1">
        <v>2444231.6799999992</v>
      </c>
      <c r="I441" s="1">
        <v>3417414.4200000009</v>
      </c>
      <c r="J441" s="1">
        <v>0</v>
      </c>
      <c r="K441" s="1">
        <v>0</v>
      </c>
      <c r="L441" s="1">
        <v>0</v>
      </c>
      <c r="M441" s="1">
        <v>855125.41999999993</v>
      </c>
      <c r="N441" s="1">
        <v>0</v>
      </c>
      <c r="O441" s="1">
        <v>0</v>
      </c>
      <c r="P441" s="1">
        <v>0</v>
      </c>
      <c r="Q441" s="1">
        <f t="shared" ref="Q441:Q442" si="374">SUM(G441:P441)</f>
        <v>10903791.939999999</v>
      </c>
    </row>
    <row r="442" spans="1:17" s="20" customFormat="1" ht="13.15" customHeight="1" x14ac:dyDescent="0.25">
      <c r="A442" s="4" t="s">
        <v>136</v>
      </c>
      <c r="B442" s="4" t="s">
        <v>512</v>
      </c>
      <c r="C442" s="13" t="s">
        <v>200</v>
      </c>
      <c r="D442" s="19" t="s">
        <v>675</v>
      </c>
      <c r="E442" s="13"/>
      <c r="F442" s="19"/>
      <c r="G442" s="1">
        <v>2651.08</v>
      </c>
      <c r="H442" s="1">
        <v>4086.14</v>
      </c>
      <c r="I442" s="1">
        <v>32402.35</v>
      </c>
      <c r="J442" s="1">
        <v>0</v>
      </c>
      <c r="K442" s="1">
        <v>0</v>
      </c>
      <c r="L442" s="1">
        <v>0</v>
      </c>
      <c r="M442" s="1">
        <v>87922.64</v>
      </c>
      <c r="N442" s="1">
        <v>0</v>
      </c>
      <c r="O442" s="1">
        <v>0</v>
      </c>
      <c r="P442" s="1">
        <v>0</v>
      </c>
      <c r="Q442" s="1">
        <f t="shared" si="374"/>
        <v>127062.20999999999</v>
      </c>
    </row>
    <row r="443" spans="1:17" s="20" customFormat="1" ht="13.15" customHeight="1" x14ac:dyDescent="0.25">
      <c r="A443" s="4" t="s">
        <v>136</v>
      </c>
      <c r="B443" s="4" t="s">
        <v>512</v>
      </c>
      <c r="C443" s="13" t="s">
        <v>200</v>
      </c>
      <c r="D443" s="19" t="s">
        <v>454</v>
      </c>
      <c r="E443" s="13"/>
      <c r="F443" s="19"/>
      <c r="G443" s="1">
        <v>4189671.5000000005</v>
      </c>
      <c r="H443" s="1">
        <v>2448317.8199999994</v>
      </c>
      <c r="I443" s="1">
        <v>3449816.7700000009</v>
      </c>
      <c r="J443" s="1">
        <v>0</v>
      </c>
      <c r="K443" s="1">
        <v>0</v>
      </c>
      <c r="L443" s="1">
        <v>0</v>
      </c>
      <c r="M443" s="1">
        <v>943048.05999999994</v>
      </c>
      <c r="N443" s="1">
        <v>0</v>
      </c>
      <c r="O443" s="1">
        <v>0</v>
      </c>
      <c r="P443" s="1">
        <v>0</v>
      </c>
      <c r="Q443" s="1">
        <f t="shared" ref="G443:Q443" si="375">Q441+Q442</f>
        <v>11030854.15</v>
      </c>
    </row>
    <row r="444" spans="1:17" ht="13.15" customHeight="1" x14ac:dyDescent="0.2">
      <c r="A444" s="4" t="s">
        <v>136</v>
      </c>
      <c r="B444" s="4" t="s">
        <v>512</v>
      </c>
      <c r="C444" s="9" t="s">
        <v>200</v>
      </c>
      <c r="D444" s="9" t="s">
        <v>690</v>
      </c>
      <c r="E444" s="14"/>
      <c r="F444" s="14">
        <v>1357.2</v>
      </c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>
        <f t="shared" ref="Q444" si="376">Q443/F444</f>
        <v>8127.655577659888</v>
      </c>
    </row>
    <row r="445" spans="1:17" ht="13.15" customHeight="1" x14ac:dyDescent="0.2">
      <c r="A445" s="4" t="str">
        <f>A444</f>
        <v>1030</v>
      </c>
      <c r="B445" s="4" t="str">
        <f t="shared" ref="B445" si="377">B444</f>
        <v>EL PAMANITOU SPRI</v>
      </c>
      <c r="C445" s="9" t="str">
        <f t="shared" ref="C445" si="378">C444</f>
        <v xml:space="preserve">$ </v>
      </c>
      <c r="D445" s="9" t="s">
        <v>691</v>
      </c>
      <c r="E445" s="14"/>
      <c r="F445" s="14">
        <v>1317</v>
      </c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>
        <f t="shared" ref="Q445" si="379">Q443/F445</f>
        <v>8375.7434700075937</v>
      </c>
    </row>
    <row r="446" spans="1:17" s="25" customFormat="1" ht="13.15" customHeight="1" x14ac:dyDescent="0.2">
      <c r="A446" s="4" t="s">
        <v>136</v>
      </c>
      <c r="B446" s="4" t="s">
        <v>512</v>
      </c>
      <c r="C446" s="14" t="s">
        <v>199</v>
      </c>
      <c r="D446" s="2" t="s">
        <v>676</v>
      </c>
      <c r="E446" s="14"/>
      <c r="F446" s="14"/>
      <c r="G446" s="24">
        <v>37.981387869224982</v>
      </c>
      <c r="H446" s="24">
        <v>22.195178965356906</v>
      </c>
      <c r="I446" s="24">
        <v>31.274248785167746</v>
      </c>
      <c r="J446" s="24">
        <v>0</v>
      </c>
      <c r="K446" s="24">
        <v>0</v>
      </c>
      <c r="L446" s="24">
        <v>0</v>
      </c>
      <c r="M446" s="24">
        <v>8.549184380250372</v>
      </c>
      <c r="N446" s="24">
        <v>0</v>
      </c>
      <c r="O446" s="24">
        <v>0</v>
      </c>
      <c r="P446" s="24">
        <v>0</v>
      </c>
      <c r="Q446" s="24">
        <f t="shared" ref="G446:Q446" si="380">(Q443/$Q443)*100</f>
        <v>100</v>
      </c>
    </row>
    <row r="447" spans="1:17" ht="13.15" customHeight="1" x14ac:dyDescent="0.2">
      <c r="A447" s="4" t="s">
        <v>136</v>
      </c>
      <c r="B447" s="4" t="s">
        <v>512</v>
      </c>
      <c r="C447" s="9"/>
      <c r="D447" s="9"/>
      <c r="E447" s="14"/>
      <c r="F447" s="14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</row>
    <row r="448" spans="1:17" ht="13.15" customHeight="1" x14ac:dyDescent="0.2">
      <c r="A448" s="4" t="s">
        <v>151</v>
      </c>
      <c r="B448" s="4" t="s">
        <v>513</v>
      </c>
      <c r="C448" s="15"/>
      <c r="D448" s="16" t="s">
        <v>374</v>
      </c>
      <c r="E448" s="17" t="s">
        <v>380</v>
      </c>
      <c r="F448" s="1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</row>
    <row r="449" spans="1:17" s="20" customFormat="1" ht="13.15" customHeight="1" x14ac:dyDescent="0.25">
      <c r="A449" s="4" t="s">
        <v>151</v>
      </c>
      <c r="B449" s="4" t="s">
        <v>513</v>
      </c>
      <c r="C449" s="13" t="s">
        <v>200</v>
      </c>
      <c r="D449" s="19" t="s">
        <v>674</v>
      </c>
      <c r="E449" s="13"/>
      <c r="F449" s="19"/>
      <c r="G449" s="1">
        <v>70384456.170000061</v>
      </c>
      <c r="H449" s="1">
        <v>30482452.509999987</v>
      </c>
      <c r="I449" s="1">
        <v>51951926.210000008</v>
      </c>
      <c r="J449" s="1">
        <v>0</v>
      </c>
      <c r="K449" s="1">
        <v>3139112.2499999995</v>
      </c>
      <c r="L449" s="1">
        <v>5665510.8800000036</v>
      </c>
      <c r="M449" s="1">
        <v>23227196.759999998</v>
      </c>
      <c r="N449" s="1">
        <v>587912.69999999995</v>
      </c>
      <c r="O449" s="1">
        <v>0</v>
      </c>
      <c r="P449" s="1">
        <v>1953988.8999999994</v>
      </c>
      <c r="Q449" s="1">
        <f t="shared" ref="Q449:Q450" si="381">SUM(G449:P449)</f>
        <v>187392556.38000003</v>
      </c>
    </row>
    <row r="450" spans="1:17" s="20" customFormat="1" ht="13.15" customHeight="1" x14ac:dyDescent="0.25">
      <c r="A450" s="4" t="s">
        <v>151</v>
      </c>
      <c r="B450" s="4" t="s">
        <v>513</v>
      </c>
      <c r="C450" s="13" t="s">
        <v>200</v>
      </c>
      <c r="D450" s="19" t="s">
        <v>675</v>
      </c>
      <c r="E450" s="13"/>
      <c r="F450" s="19"/>
      <c r="G450" s="1">
        <v>47576.36</v>
      </c>
      <c r="H450" s="1">
        <v>11578</v>
      </c>
      <c r="I450" s="1">
        <v>216386.21</v>
      </c>
      <c r="J450" s="1">
        <v>0</v>
      </c>
      <c r="K450" s="1">
        <v>0</v>
      </c>
      <c r="L450" s="1">
        <v>3689.69</v>
      </c>
      <c r="M450" s="1">
        <v>13362.5</v>
      </c>
      <c r="N450" s="1">
        <v>0</v>
      </c>
      <c r="O450" s="1">
        <v>0</v>
      </c>
      <c r="P450" s="1">
        <v>0</v>
      </c>
      <c r="Q450" s="1">
        <f t="shared" si="381"/>
        <v>292592.76</v>
      </c>
    </row>
    <row r="451" spans="1:17" s="20" customFormat="1" ht="13.15" customHeight="1" x14ac:dyDescent="0.25">
      <c r="A451" s="4" t="s">
        <v>151</v>
      </c>
      <c r="B451" s="4" t="s">
        <v>513</v>
      </c>
      <c r="C451" s="13" t="s">
        <v>200</v>
      </c>
      <c r="D451" s="19" t="s">
        <v>454</v>
      </c>
      <c r="E451" s="13"/>
      <c r="F451" s="19"/>
      <c r="G451" s="1">
        <v>70432032.530000061</v>
      </c>
      <c r="H451" s="1">
        <v>30494030.509999987</v>
      </c>
      <c r="I451" s="1">
        <v>52168312.420000009</v>
      </c>
      <c r="J451" s="1">
        <v>0</v>
      </c>
      <c r="K451" s="1">
        <v>3139112.2499999995</v>
      </c>
      <c r="L451" s="1">
        <v>5669200.570000004</v>
      </c>
      <c r="M451" s="1">
        <v>23240559.259999998</v>
      </c>
      <c r="N451" s="1">
        <v>587912.69999999995</v>
      </c>
      <c r="O451" s="1">
        <v>0</v>
      </c>
      <c r="P451" s="1">
        <v>1953988.8999999994</v>
      </c>
      <c r="Q451" s="1">
        <f t="shared" ref="G451:Q451" si="382">Q449+Q450</f>
        <v>187685149.14000002</v>
      </c>
    </row>
    <row r="452" spans="1:17" ht="13.15" customHeight="1" x14ac:dyDescent="0.2">
      <c r="A452" s="4" t="s">
        <v>151</v>
      </c>
      <c r="B452" s="4" t="s">
        <v>513</v>
      </c>
      <c r="C452" s="9" t="s">
        <v>200</v>
      </c>
      <c r="D452" s="9" t="s">
        <v>690</v>
      </c>
      <c r="E452" s="14"/>
      <c r="F452" s="14">
        <v>25644.400000000001</v>
      </c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>
        <f t="shared" ref="Q452" si="383">Q451/F452</f>
        <v>7318.7576679508975</v>
      </c>
    </row>
    <row r="453" spans="1:17" ht="13.15" customHeight="1" x14ac:dyDescent="0.2">
      <c r="A453" s="4" t="str">
        <f>A452</f>
        <v>1040</v>
      </c>
      <c r="B453" s="4" t="str">
        <f t="shared" ref="B453" si="384">B452</f>
        <v>EL PAACADEMY 20</v>
      </c>
      <c r="C453" s="9" t="str">
        <f t="shared" ref="C453" si="385">C452</f>
        <v xml:space="preserve">$ </v>
      </c>
      <c r="D453" s="9" t="s">
        <v>691</v>
      </c>
      <c r="E453" s="14"/>
      <c r="F453" s="14">
        <v>26607</v>
      </c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>
        <f t="shared" ref="Q453" si="386">Q451/F453</f>
        <v>7053.9763648663893</v>
      </c>
    </row>
    <row r="454" spans="1:17" s="25" customFormat="1" ht="13.15" customHeight="1" x14ac:dyDescent="0.2">
      <c r="A454" s="4" t="s">
        <v>151</v>
      </c>
      <c r="B454" s="4" t="s">
        <v>513</v>
      </c>
      <c r="C454" s="14" t="s">
        <v>199</v>
      </c>
      <c r="D454" s="2" t="s">
        <v>676</v>
      </c>
      <c r="E454" s="14"/>
      <c r="F454" s="14"/>
      <c r="G454" s="24">
        <v>37.526694494865268</v>
      </c>
      <c r="H454" s="24">
        <v>16.247439208551111</v>
      </c>
      <c r="I454" s="24">
        <v>27.795652804200344</v>
      </c>
      <c r="J454" s="24">
        <v>0</v>
      </c>
      <c r="K454" s="24">
        <v>1.6725416285645704</v>
      </c>
      <c r="L454" s="24">
        <v>3.0205909183422799</v>
      </c>
      <c r="M454" s="24">
        <v>12.382737454983273</v>
      </c>
      <c r="N454" s="24">
        <v>0.31324412330645196</v>
      </c>
      <c r="O454" s="24">
        <v>0</v>
      </c>
      <c r="P454" s="24">
        <v>1.0410993671867241</v>
      </c>
      <c r="Q454" s="24">
        <f t="shared" ref="G454:Q454" si="387">(Q451/$Q451)*100</f>
        <v>100</v>
      </c>
    </row>
    <row r="455" spans="1:17" ht="13.15" customHeight="1" x14ac:dyDescent="0.2">
      <c r="A455" s="4" t="s">
        <v>151</v>
      </c>
      <c r="B455" s="4" t="s">
        <v>513</v>
      </c>
      <c r="C455" s="9"/>
      <c r="D455" s="9"/>
      <c r="E455" s="14"/>
      <c r="F455" s="14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</row>
    <row r="456" spans="1:17" ht="13.15" customHeight="1" x14ac:dyDescent="0.2">
      <c r="A456" s="4" t="s">
        <v>128</v>
      </c>
      <c r="B456" s="4" t="s">
        <v>514</v>
      </c>
      <c r="C456" s="15"/>
      <c r="D456" s="16" t="s">
        <v>374</v>
      </c>
      <c r="E456" s="17" t="s">
        <v>379</v>
      </c>
      <c r="F456" s="1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</row>
    <row r="457" spans="1:17" s="20" customFormat="1" ht="13.15" customHeight="1" x14ac:dyDescent="0.25">
      <c r="A457" s="4" t="s">
        <v>128</v>
      </c>
      <c r="B457" s="4" t="s">
        <v>514</v>
      </c>
      <c r="C457" s="13" t="s">
        <v>200</v>
      </c>
      <c r="D457" s="19" t="s">
        <v>674</v>
      </c>
      <c r="E457" s="13"/>
      <c r="F457" s="19"/>
      <c r="G457" s="1">
        <v>2815683.96</v>
      </c>
      <c r="H457" s="1">
        <v>1027222.64</v>
      </c>
      <c r="I457" s="1">
        <v>1483586.22</v>
      </c>
      <c r="J457" s="1">
        <v>0</v>
      </c>
      <c r="K457" s="1">
        <v>0</v>
      </c>
      <c r="L457" s="1">
        <v>0</v>
      </c>
      <c r="M457" s="1">
        <v>1930125.0799999998</v>
      </c>
      <c r="N457" s="1">
        <v>0</v>
      </c>
      <c r="O457" s="1">
        <v>0</v>
      </c>
      <c r="P457" s="1">
        <v>0</v>
      </c>
      <c r="Q457" s="1">
        <f t="shared" ref="Q457:Q458" si="388">SUM(G457:P457)</f>
        <v>7256617.9000000004</v>
      </c>
    </row>
    <row r="458" spans="1:17" s="20" customFormat="1" ht="13.15" customHeight="1" x14ac:dyDescent="0.25">
      <c r="A458" s="4" t="s">
        <v>128</v>
      </c>
      <c r="B458" s="4" t="s">
        <v>514</v>
      </c>
      <c r="C458" s="13" t="s">
        <v>200</v>
      </c>
      <c r="D458" s="19" t="s">
        <v>675</v>
      </c>
      <c r="E458" s="13"/>
      <c r="F458" s="19"/>
      <c r="G458" s="1">
        <v>312628</v>
      </c>
      <c r="H458" s="1">
        <v>0</v>
      </c>
      <c r="I458" s="1">
        <v>0</v>
      </c>
      <c r="J458" s="1">
        <v>0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f t="shared" si="388"/>
        <v>312628</v>
      </c>
    </row>
    <row r="459" spans="1:17" s="20" customFormat="1" ht="13.15" customHeight="1" x14ac:dyDescent="0.25">
      <c r="A459" s="4" t="s">
        <v>128</v>
      </c>
      <c r="B459" s="4" t="s">
        <v>514</v>
      </c>
      <c r="C459" s="13" t="s">
        <v>200</v>
      </c>
      <c r="D459" s="19" t="s">
        <v>454</v>
      </c>
      <c r="E459" s="13"/>
      <c r="F459" s="19"/>
      <c r="G459" s="1">
        <v>3128311.96</v>
      </c>
      <c r="H459" s="1">
        <v>1027222.64</v>
      </c>
      <c r="I459" s="1">
        <v>1483586.22</v>
      </c>
      <c r="J459" s="1">
        <v>0</v>
      </c>
      <c r="K459" s="1">
        <v>0</v>
      </c>
      <c r="L459" s="1">
        <v>0</v>
      </c>
      <c r="M459" s="1">
        <v>1930125.0799999998</v>
      </c>
      <c r="N459" s="1">
        <v>0</v>
      </c>
      <c r="O459" s="1">
        <v>0</v>
      </c>
      <c r="P459" s="1">
        <v>0</v>
      </c>
      <c r="Q459" s="1">
        <f t="shared" ref="G459:Q459" si="389">Q457+Q458</f>
        <v>7569245.9000000004</v>
      </c>
    </row>
    <row r="460" spans="1:17" ht="13.15" customHeight="1" x14ac:dyDescent="0.2">
      <c r="A460" s="4" t="s">
        <v>128</v>
      </c>
      <c r="B460" s="4" t="s">
        <v>514</v>
      </c>
      <c r="C460" s="9" t="s">
        <v>200</v>
      </c>
      <c r="D460" s="9" t="s">
        <v>690</v>
      </c>
      <c r="E460" s="14"/>
      <c r="F460" s="14">
        <v>994.8</v>
      </c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>
        <f t="shared" ref="Q460" si="390">Q459/F460</f>
        <v>7608.8117209489355</v>
      </c>
    </row>
    <row r="461" spans="1:17" ht="13.15" customHeight="1" x14ac:dyDescent="0.2">
      <c r="A461" s="4" t="str">
        <f>A460</f>
        <v>1050</v>
      </c>
      <c r="B461" s="4" t="str">
        <f t="shared" ref="B461" si="391">B460</f>
        <v>EL PAELLICOTT 22</v>
      </c>
      <c r="C461" s="9" t="str">
        <f t="shared" ref="C461" si="392">C460</f>
        <v xml:space="preserve">$ </v>
      </c>
      <c r="D461" s="9" t="s">
        <v>691</v>
      </c>
      <c r="E461" s="14"/>
      <c r="F461" s="14">
        <v>982</v>
      </c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>
        <f t="shared" ref="Q461" si="393">Q459/F461</f>
        <v>7707.9897148676173</v>
      </c>
    </row>
    <row r="462" spans="1:17" s="25" customFormat="1" ht="13.15" customHeight="1" x14ac:dyDescent="0.2">
      <c r="A462" s="4" t="s">
        <v>128</v>
      </c>
      <c r="B462" s="4" t="s">
        <v>514</v>
      </c>
      <c r="C462" s="14" t="s">
        <v>199</v>
      </c>
      <c r="D462" s="2" t="s">
        <v>676</v>
      </c>
      <c r="E462" s="14"/>
      <c r="F462" s="14"/>
      <c r="G462" s="24">
        <v>41.329242058313895</v>
      </c>
      <c r="H462" s="24">
        <v>13.57100368479243</v>
      </c>
      <c r="I462" s="24">
        <v>19.600185270767856</v>
      </c>
      <c r="J462" s="24">
        <v>0</v>
      </c>
      <c r="K462" s="24">
        <v>0</v>
      </c>
      <c r="L462" s="24">
        <v>0</v>
      </c>
      <c r="M462" s="24">
        <v>25.499568986125816</v>
      </c>
      <c r="N462" s="24">
        <v>0</v>
      </c>
      <c r="O462" s="24">
        <v>0</v>
      </c>
      <c r="P462" s="24">
        <v>0</v>
      </c>
      <c r="Q462" s="24">
        <f t="shared" ref="G462:Q462" si="394">(Q459/$Q459)*100</f>
        <v>100</v>
      </c>
    </row>
    <row r="463" spans="1:17" ht="13.15" customHeight="1" x14ac:dyDescent="0.2">
      <c r="A463" s="4" t="s">
        <v>128</v>
      </c>
      <c r="B463" s="4" t="s">
        <v>514</v>
      </c>
      <c r="C463" s="9"/>
      <c r="D463" s="9"/>
      <c r="E463" s="14"/>
      <c r="F463" s="14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</row>
    <row r="464" spans="1:17" ht="13.15" customHeight="1" x14ac:dyDescent="0.2">
      <c r="A464" s="4" t="s">
        <v>183</v>
      </c>
      <c r="B464" s="4" t="s">
        <v>515</v>
      </c>
      <c r="C464" s="15"/>
      <c r="D464" s="16" t="s">
        <v>374</v>
      </c>
      <c r="E464" s="17" t="s">
        <v>378</v>
      </c>
      <c r="F464" s="1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</row>
    <row r="465" spans="1:17" s="20" customFormat="1" ht="13.15" customHeight="1" x14ac:dyDescent="0.25">
      <c r="A465" s="4" t="s">
        <v>183</v>
      </c>
      <c r="B465" s="4" t="s">
        <v>515</v>
      </c>
      <c r="C465" s="13" t="s">
        <v>200</v>
      </c>
      <c r="D465" s="19" t="s">
        <v>674</v>
      </c>
      <c r="E465" s="13"/>
      <c r="F465" s="19"/>
      <c r="G465" s="1">
        <v>1747251.7400000007</v>
      </c>
      <c r="H465" s="1">
        <v>527482.42000000004</v>
      </c>
      <c r="I465" s="1">
        <v>2335335.9300000002</v>
      </c>
      <c r="J465" s="1">
        <v>6311.87</v>
      </c>
      <c r="K465" s="1">
        <v>183347.00999999998</v>
      </c>
      <c r="L465" s="1">
        <v>2428.08</v>
      </c>
      <c r="M465" s="1">
        <v>167575.48000000001</v>
      </c>
      <c r="N465" s="1">
        <v>0</v>
      </c>
      <c r="O465" s="1">
        <v>0</v>
      </c>
      <c r="P465" s="1">
        <v>0</v>
      </c>
      <c r="Q465" s="1">
        <f t="shared" ref="Q465:Q466" si="395">SUM(G465:P465)</f>
        <v>4969732.5300000012</v>
      </c>
    </row>
    <row r="466" spans="1:17" s="20" customFormat="1" ht="13.15" customHeight="1" x14ac:dyDescent="0.25">
      <c r="A466" s="4" t="s">
        <v>183</v>
      </c>
      <c r="B466" s="4" t="s">
        <v>515</v>
      </c>
      <c r="C466" s="13" t="s">
        <v>200</v>
      </c>
      <c r="D466" s="19" t="s">
        <v>675</v>
      </c>
      <c r="E466" s="13"/>
      <c r="F466" s="19"/>
      <c r="G466" s="1">
        <v>0</v>
      </c>
      <c r="H466" s="1">
        <v>0</v>
      </c>
      <c r="I466" s="1">
        <v>5173.75</v>
      </c>
      <c r="J466" s="1">
        <v>0</v>
      </c>
      <c r="K466" s="1">
        <v>0</v>
      </c>
      <c r="L466" s="1">
        <v>0</v>
      </c>
      <c r="M466" s="1">
        <v>18818.7</v>
      </c>
      <c r="N466" s="1">
        <v>0</v>
      </c>
      <c r="O466" s="1">
        <v>0</v>
      </c>
      <c r="P466" s="1">
        <v>0</v>
      </c>
      <c r="Q466" s="1">
        <f t="shared" si="395"/>
        <v>23992.45</v>
      </c>
    </row>
    <row r="467" spans="1:17" s="20" customFormat="1" ht="13.15" customHeight="1" x14ac:dyDescent="0.25">
      <c r="A467" s="4" t="s">
        <v>183</v>
      </c>
      <c r="B467" s="4" t="s">
        <v>515</v>
      </c>
      <c r="C467" s="13" t="s">
        <v>200</v>
      </c>
      <c r="D467" s="19" t="s">
        <v>454</v>
      </c>
      <c r="E467" s="13"/>
      <c r="F467" s="19"/>
      <c r="G467" s="1">
        <v>1747251.7400000007</v>
      </c>
      <c r="H467" s="1">
        <v>527482.42000000004</v>
      </c>
      <c r="I467" s="1">
        <v>2340509.6800000002</v>
      </c>
      <c r="J467" s="1">
        <v>6311.87</v>
      </c>
      <c r="K467" s="1">
        <v>183347.00999999998</v>
      </c>
      <c r="L467" s="1">
        <v>2428.08</v>
      </c>
      <c r="M467" s="1">
        <v>186394.18000000002</v>
      </c>
      <c r="N467" s="1">
        <v>0</v>
      </c>
      <c r="O467" s="1">
        <v>0</v>
      </c>
      <c r="P467" s="1">
        <v>0</v>
      </c>
      <c r="Q467" s="1">
        <f t="shared" ref="G467:Q467" si="396">Q465+Q466</f>
        <v>4993724.9800000014</v>
      </c>
    </row>
    <row r="468" spans="1:17" ht="13.15" customHeight="1" x14ac:dyDescent="0.2">
      <c r="A468" s="4" t="s">
        <v>183</v>
      </c>
      <c r="B468" s="4" t="s">
        <v>515</v>
      </c>
      <c r="C468" s="9" t="s">
        <v>200</v>
      </c>
      <c r="D468" s="9" t="s">
        <v>690</v>
      </c>
      <c r="E468" s="14"/>
      <c r="F468" s="14">
        <v>590.5</v>
      </c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>
        <f t="shared" ref="Q468" si="397">Q467/F468</f>
        <v>8456.7738865368356</v>
      </c>
    </row>
    <row r="469" spans="1:17" ht="13.15" customHeight="1" x14ac:dyDescent="0.2">
      <c r="A469" s="4" t="str">
        <f>A468</f>
        <v>1060</v>
      </c>
      <c r="B469" s="4" t="str">
        <f t="shared" ref="B469" si="398">B468</f>
        <v>EL PAPEYTON 23 JT</v>
      </c>
      <c r="C469" s="9" t="str">
        <f t="shared" ref="C469" si="399">C468</f>
        <v xml:space="preserve">$ </v>
      </c>
      <c r="D469" s="9" t="s">
        <v>691</v>
      </c>
      <c r="E469" s="14"/>
      <c r="F469" s="14">
        <v>620</v>
      </c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>
        <f t="shared" ref="Q469" si="400">Q467/F469</f>
        <v>8054.3951290322602</v>
      </c>
    </row>
    <row r="470" spans="1:17" s="25" customFormat="1" ht="13.15" customHeight="1" x14ac:dyDescent="0.2">
      <c r="A470" s="4" t="s">
        <v>183</v>
      </c>
      <c r="B470" s="4" t="s">
        <v>515</v>
      </c>
      <c r="C470" s="14" t="s">
        <v>199</v>
      </c>
      <c r="D470" s="2" t="s">
        <v>676</v>
      </c>
      <c r="E470" s="14"/>
      <c r="F470" s="14"/>
      <c r="G470" s="24">
        <v>34.988946067270213</v>
      </c>
      <c r="H470" s="24">
        <v>10.562904887885914</v>
      </c>
      <c r="I470" s="24">
        <v>46.869014400548735</v>
      </c>
      <c r="J470" s="24">
        <v>0.12639602752012183</v>
      </c>
      <c r="K470" s="24">
        <v>3.6715480074355225</v>
      </c>
      <c r="L470" s="24">
        <v>4.8622621584579119E-2</v>
      </c>
      <c r="M470" s="24">
        <v>3.7325679877549041</v>
      </c>
      <c r="N470" s="24">
        <v>0</v>
      </c>
      <c r="O470" s="24">
        <v>0</v>
      </c>
      <c r="P470" s="24">
        <v>0</v>
      </c>
      <c r="Q470" s="24">
        <f t="shared" ref="G470:Q470" si="401">(Q467/$Q467)*100</f>
        <v>100</v>
      </c>
    </row>
    <row r="471" spans="1:17" ht="13.15" customHeight="1" x14ac:dyDescent="0.2">
      <c r="A471" s="4" t="s">
        <v>183</v>
      </c>
      <c r="B471" s="4" t="s">
        <v>515</v>
      </c>
      <c r="C471" s="9"/>
      <c r="D471" s="9"/>
      <c r="E471" s="14"/>
      <c r="F471" s="14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</row>
    <row r="472" spans="1:17" ht="13.15" customHeight="1" x14ac:dyDescent="0.2">
      <c r="A472" s="4" t="s">
        <v>127</v>
      </c>
      <c r="B472" s="4" t="s">
        <v>516</v>
      </c>
      <c r="C472" s="15"/>
      <c r="D472" s="16" t="s">
        <v>374</v>
      </c>
      <c r="E472" s="17" t="s">
        <v>377</v>
      </c>
      <c r="F472" s="1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</row>
    <row r="473" spans="1:17" s="20" customFormat="1" ht="13.15" customHeight="1" x14ac:dyDescent="0.25">
      <c r="A473" s="4" t="s">
        <v>127</v>
      </c>
      <c r="B473" s="4" t="s">
        <v>516</v>
      </c>
      <c r="C473" s="13" t="s">
        <v>200</v>
      </c>
      <c r="D473" s="19" t="s">
        <v>674</v>
      </c>
      <c r="E473" s="13"/>
      <c r="F473" s="19"/>
      <c r="G473" s="1">
        <v>800598.87999999989</v>
      </c>
      <c r="H473" s="1">
        <v>243393.48999999996</v>
      </c>
      <c r="I473" s="1">
        <v>512200.40000000014</v>
      </c>
      <c r="J473" s="1">
        <v>23250</v>
      </c>
      <c r="K473" s="1">
        <v>0</v>
      </c>
      <c r="L473" s="1">
        <v>431918.35999999987</v>
      </c>
      <c r="M473" s="1">
        <v>140236.21</v>
      </c>
      <c r="N473" s="1">
        <v>0</v>
      </c>
      <c r="O473" s="1">
        <v>35408.840000000004</v>
      </c>
      <c r="P473" s="1">
        <v>0</v>
      </c>
      <c r="Q473" s="1">
        <f t="shared" ref="Q473:Q474" si="402">SUM(G473:P473)</f>
        <v>2187006.1799999997</v>
      </c>
    </row>
    <row r="474" spans="1:17" s="20" customFormat="1" ht="13.15" customHeight="1" x14ac:dyDescent="0.25">
      <c r="A474" s="4" t="s">
        <v>127</v>
      </c>
      <c r="B474" s="4" t="s">
        <v>516</v>
      </c>
      <c r="C474" s="13" t="s">
        <v>200</v>
      </c>
      <c r="D474" s="19" t="s">
        <v>675</v>
      </c>
      <c r="E474" s="13"/>
      <c r="F474" s="19"/>
      <c r="G474" s="1">
        <v>34770.959999999999</v>
      </c>
      <c r="H474" s="1">
        <v>1513.84</v>
      </c>
      <c r="I474" s="1">
        <v>27348.82</v>
      </c>
      <c r="J474" s="1">
        <v>0</v>
      </c>
      <c r="K474" s="1">
        <v>0</v>
      </c>
      <c r="L474" s="1">
        <v>4929.45</v>
      </c>
      <c r="M474" s="1">
        <v>0</v>
      </c>
      <c r="N474" s="1">
        <v>0</v>
      </c>
      <c r="O474" s="1">
        <v>13159.65</v>
      </c>
      <c r="P474" s="1">
        <v>0</v>
      </c>
      <c r="Q474" s="1">
        <f t="shared" si="402"/>
        <v>81722.719999999987</v>
      </c>
    </row>
    <row r="475" spans="1:17" s="20" customFormat="1" ht="13.15" customHeight="1" x14ac:dyDescent="0.25">
      <c r="A475" s="4" t="s">
        <v>127</v>
      </c>
      <c r="B475" s="4" t="s">
        <v>516</v>
      </c>
      <c r="C475" s="13" t="s">
        <v>200</v>
      </c>
      <c r="D475" s="19" t="s">
        <v>454</v>
      </c>
      <c r="E475" s="13"/>
      <c r="F475" s="19"/>
      <c r="G475" s="1">
        <v>835369.83999999985</v>
      </c>
      <c r="H475" s="1">
        <v>244907.32999999996</v>
      </c>
      <c r="I475" s="1">
        <v>539549.22000000009</v>
      </c>
      <c r="J475" s="1">
        <v>23250</v>
      </c>
      <c r="K475" s="1">
        <v>0</v>
      </c>
      <c r="L475" s="1">
        <v>436847.80999999988</v>
      </c>
      <c r="M475" s="1">
        <v>140236.21</v>
      </c>
      <c r="N475" s="1">
        <v>0</v>
      </c>
      <c r="O475" s="1">
        <v>48568.490000000005</v>
      </c>
      <c r="P475" s="1">
        <v>0</v>
      </c>
      <c r="Q475" s="1">
        <f t="shared" ref="G475:Q475" si="403">Q473+Q474</f>
        <v>2268728.9</v>
      </c>
    </row>
    <row r="476" spans="1:17" ht="13.15" customHeight="1" x14ac:dyDescent="0.2">
      <c r="A476" s="4" t="s">
        <v>127</v>
      </c>
      <c r="B476" s="4" t="s">
        <v>516</v>
      </c>
      <c r="C476" s="9" t="s">
        <v>200</v>
      </c>
      <c r="D476" s="9" t="s">
        <v>690</v>
      </c>
      <c r="E476" s="14"/>
      <c r="F476" s="14">
        <v>279.5</v>
      </c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>
        <f t="shared" ref="Q476" si="404">Q475/F476</f>
        <v>8117.098032200357</v>
      </c>
    </row>
    <row r="477" spans="1:17" ht="13.15" customHeight="1" x14ac:dyDescent="0.2">
      <c r="A477" s="4" t="str">
        <f>A476</f>
        <v>1070</v>
      </c>
      <c r="B477" s="4" t="str">
        <f t="shared" ref="B477" si="405">B476</f>
        <v>EL PAHANOVER 28</v>
      </c>
      <c r="C477" s="9" t="str">
        <f t="shared" ref="C477" si="406">C476</f>
        <v xml:space="preserve">$ </v>
      </c>
      <c r="D477" s="9" t="s">
        <v>691</v>
      </c>
      <c r="E477" s="14"/>
      <c r="F477" s="14">
        <v>289</v>
      </c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>
        <f t="shared" ref="Q477" si="407">Q475/F477</f>
        <v>7850.2730103806225</v>
      </c>
    </row>
    <row r="478" spans="1:17" s="25" customFormat="1" ht="13.15" customHeight="1" x14ac:dyDescent="0.2">
      <c r="A478" s="4" t="s">
        <v>127</v>
      </c>
      <c r="B478" s="4" t="s">
        <v>516</v>
      </c>
      <c r="C478" s="14" t="s">
        <v>199</v>
      </c>
      <c r="D478" s="2" t="s">
        <v>676</v>
      </c>
      <c r="E478" s="14"/>
      <c r="F478" s="14"/>
      <c r="G478" s="24">
        <v>36.821051647025783</v>
      </c>
      <c r="H478" s="24">
        <v>10.79491383919868</v>
      </c>
      <c r="I478" s="24">
        <v>23.782004980850736</v>
      </c>
      <c r="J478" s="24">
        <v>1.0248029193792172</v>
      </c>
      <c r="K478" s="24">
        <v>0</v>
      </c>
      <c r="L478" s="24">
        <v>19.25517896827602</v>
      </c>
      <c r="M478" s="24">
        <v>6.181267845620515</v>
      </c>
      <c r="N478" s="24">
        <v>0</v>
      </c>
      <c r="O478" s="24">
        <v>2.1407797996490463</v>
      </c>
      <c r="P478" s="24">
        <v>0</v>
      </c>
      <c r="Q478" s="24">
        <f t="shared" ref="G478:Q478" si="408">(Q475/$Q475)*100</f>
        <v>100</v>
      </c>
    </row>
    <row r="479" spans="1:17" ht="13.15" customHeight="1" x14ac:dyDescent="0.2">
      <c r="A479" s="4" t="s">
        <v>127</v>
      </c>
      <c r="B479" s="4" t="s">
        <v>516</v>
      </c>
      <c r="C479" s="9"/>
      <c r="D479" s="9"/>
      <c r="E479" s="14"/>
      <c r="F479" s="14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</row>
    <row r="480" spans="1:17" ht="13.15" customHeight="1" x14ac:dyDescent="0.2">
      <c r="A480" s="4" t="s">
        <v>55</v>
      </c>
      <c r="B480" s="4" t="s">
        <v>517</v>
      </c>
      <c r="C480" s="15"/>
      <c r="D480" s="16" t="s">
        <v>374</v>
      </c>
      <c r="E480" s="17" t="s">
        <v>376</v>
      </c>
      <c r="F480" s="1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</row>
    <row r="481" spans="1:17" s="20" customFormat="1" ht="13.15" customHeight="1" x14ac:dyDescent="0.25">
      <c r="A481" s="4" t="s">
        <v>55</v>
      </c>
      <c r="B481" s="4" t="s">
        <v>517</v>
      </c>
      <c r="C481" s="13" t="s">
        <v>200</v>
      </c>
      <c r="D481" s="19" t="s">
        <v>674</v>
      </c>
      <c r="E481" s="13"/>
      <c r="F481" s="19"/>
      <c r="G481" s="1">
        <v>19290809.429999977</v>
      </c>
      <c r="H481" s="1">
        <v>3971711.2500000009</v>
      </c>
      <c r="I481" s="1">
        <v>15736915.719999995</v>
      </c>
      <c r="J481" s="1">
        <v>0</v>
      </c>
      <c r="K481" s="1">
        <v>0</v>
      </c>
      <c r="L481" s="1">
        <v>153578.16</v>
      </c>
      <c r="M481" s="1">
        <v>2983942.7600000002</v>
      </c>
      <c r="N481" s="1">
        <v>0</v>
      </c>
      <c r="O481" s="1">
        <v>0</v>
      </c>
      <c r="P481" s="1">
        <v>17243.7</v>
      </c>
      <c r="Q481" s="1">
        <f t="shared" ref="Q481:Q482" si="409">SUM(G481:P481)</f>
        <v>42154201.019999973</v>
      </c>
    </row>
    <row r="482" spans="1:17" s="20" customFormat="1" ht="13.15" customHeight="1" x14ac:dyDescent="0.25">
      <c r="A482" s="4" t="s">
        <v>55</v>
      </c>
      <c r="B482" s="4" t="s">
        <v>517</v>
      </c>
      <c r="C482" s="13" t="s">
        <v>200</v>
      </c>
      <c r="D482" s="19" t="s">
        <v>675</v>
      </c>
      <c r="E482" s="13"/>
      <c r="F482" s="19"/>
      <c r="G482" s="1">
        <v>33152.839999999997</v>
      </c>
      <c r="H482" s="1">
        <v>24.99</v>
      </c>
      <c r="I482" s="1">
        <v>32491.32</v>
      </c>
      <c r="J482" s="1">
        <v>0</v>
      </c>
      <c r="K482" s="1">
        <v>0</v>
      </c>
      <c r="L482" s="1">
        <v>0</v>
      </c>
      <c r="M482" s="1">
        <v>391874.8</v>
      </c>
      <c r="N482" s="1">
        <v>0</v>
      </c>
      <c r="O482" s="1">
        <v>0</v>
      </c>
      <c r="P482" s="1">
        <v>0</v>
      </c>
      <c r="Q482" s="1">
        <f t="shared" si="409"/>
        <v>457543.94999999995</v>
      </c>
    </row>
    <row r="483" spans="1:17" s="20" customFormat="1" ht="13.15" customHeight="1" x14ac:dyDescent="0.25">
      <c r="A483" s="4" t="s">
        <v>55</v>
      </c>
      <c r="B483" s="4" t="s">
        <v>517</v>
      </c>
      <c r="C483" s="13" t="s">
        <v>200</v>
      </c>
      <c r="D483" s="19" t="s">
        <v>454</v>
      </c>
      <c r="E483" s="13"/>
      <c r="F483" s="19"/>
      <c r="G483" s="1">
        <v>19323962.269999977</v>
      </c>
      <c r="H483" s="1">
        <v>3971736.2400000012</v>
      </c>
      <c r="I483" s="1">
        <v>15769407.039999995</v>
      </c>
      <c r="J483" s="1">
        <v>0</v>
      </c>
      <c r="K483" s="1">
        <v>0</v>
      </c>
      <c r="L483" s="1">
        <v>153578.16</v>
      </c>
      <c r="M483" s="1">
        <v>3375817.56</v>
      </c>
      <c r="N483" s="1">
        <v>0</v>
      </c>
      <c r="O483" s="1">
        <v>0</v>
      </c>
      <c r="P483" s="1">
        <v>17243.7</v>
      </c>
      <c r="Q483" s="1">
        <f t="shared" ref="G483:Q483" si="410">Q481+Q482</f>
        <v>42611744.969999976</v>
      </c>
    </row>
    <row r="484" spans="1:17" ht="13.15" customHeight="1" x14ac:dyDescent="0.2">
      <c r="A484" s="4" t="s">
        <v>55</v>
      </c>
      <c r="B484" s="4" t="s">
        <v>517</v>
      </c>
      <c r="C484" s="9" t="s">
        <v>200</v>
      </c>
      <c r="D484" s="9" t="s">
        <v>690</v>
      </c>
      <c r="E484" s="14"/>
      <c r="F484" s="14">
        <v>6393.1</v>
      </c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>
        <f t="shared" ref="Q484" si="411">Q483/F484</f>
        <v>6665.2711470178747</v>
      </c>
    </row>
    <row r="485" spans="1:17" ht="13.15" customHeight="1" x14ac:dyDescent="0.2">
      <c r="A485" s="4" t="str">
        <f>A484</f>
        <v>1080</v>
      </c>
      <c r="B485" s="4" t="str">
        <f t="shared" ref="B485" si="412">B484</f>
        <v>EL PALEWIS-PALMER</v>
      </c>
      <c r="C485" s="9" t="str">
        <f t="shared" ref="C485" si="413">C484</f>
        <v xml:space="preserve">$ </v>
      </c>
      <c r="D485" s="9" t="s">
        <v>691</v>
      </c>
      <c r="E485" s="14"/>
      <c r="F485" s="14">
        <v>6648</v>
      </c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>
        <f t="shared" ref="Q485" si="414">Q483/F485</f>
        <v>6409.7089305054114</v>
      </c>
    </row>
    <row r="486" spans="1:17" s="25" customFormat="1" ht="13.15" customHeight="1" x14ac:dyDescent="0.2">
      <c r="A486" s="4" t="s">
        <v>55</v>
      </c>
      <c r="B486" s="4" t="s">
        <v>517</v>
      </c>
      <c r="C486" s="14" t="s">
        <v>199</v>
      </c>
      <c r="D486" s="2" t="s">
        <v>676</v>
      </c>
      <c r="E486" s="14"/>
      <c r="F486" s="14"/>
      <c r="G486" s="24">
        <v>45.348910924921434</v>
      </c>
      <c r="H486" s="24">
        <v>9.320754742140295</v>
      </c>
      <c r="I486" s="24">
        <v>37.00718440679244</v>
      </c>
      <c r="J486" s="24">
        <v>0</v>
      </c>
      <c r="K486" s="24">
        <v>0</v>
      </c>
      <c r="L486" s="24">
        <v>0.36041274561303205</v>
      </c>
      <c r="M486" s="24">
        <v>7.9222701684164374</v>
      </c>
      <c r="N486" s="24">
        <v>0</v>
      </c>
      <c r="O486" s="24">
        <v>0</v>
      </c>
      <c r="P486" s="24">
        <v>4.0467012116354568E-2</v>
      </c>
      <c r="Q486" s="24">
        <f t="shared" ref="G486:Q486" si="415">(Q483/$Q483)*100</f>
        <v>100</v>
      </c>
    </row>
    <row r="487" spans="1:17" ht="13.15" customHeight="1" x14ac:dyDescent="0.2">
      <c r="A487" s="4" t="s">
        <v>55</v>
      </c>
      <c r="B487" s="4" t="s">
        <v>517</v>
      </c>
      <c r="C487" s="9"/>
      <c r="D487" s="9"/>
      <c r="E487" s="14"/>
      <c r="F487" s="14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</row>
    <row r="488" spans="1:17" ht="13.15" customHeight="1" x14ac:dyDescent="0.2">
      <c r="A488" s="4" t="s">
        <v>4</v>
      </c>
      <c r="B488" s="4" t="s">
        <v>701</v>
      </c>
      <c r="C488" s="15"/>
      <c r="D488" s="16" t="s">
        <v>374</v>
      </c>
      <c r="E488" s="17" t="s">
        <v>702</v>
      </c>
      <c r="F488" s="1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</row>
    <row r="489" spans="1:17" s="20" customFormat="1" ht="13.15" customHeight="1" x14ac:dyDescent="0.25">
      <c r="A489" s="4" t="s">
        <v>4</v>
      </c>
      <c r="B489" s="4" t="s">
        <v>701</v>
      </c>
      <c r="C489" s="13" t="s">
        <v>200</v>
      </c>
      <c r="D489" s="19" t="s">
        <v>674</v>
      </c>
      <c r="E489" s="13"/>
      <c r="F489" s="19"/>
      <c r="G489" s="1">
        <v>41752820.790000044</v>
      </c>
      <c r="H489" s="1">
        <v>15533059.78999999</v>
      </c>
      <c r="I489" s="1">
        <v>47982061.080000028</v>
      </c>
      <c r="J489" s="1">
        <v>1761487.2599999998</v>
      </c>
      <c r="K489" s="1">
        <v>1850435.8100000003</v>
      </c>
      <c r="L489" s="1">
        <v>25110197.290000007</v>
      </c>
      <c r="M489" s="1">
        <v>13538903.980000008</v>
      </c>
      <c r="N489" s="1">
        <v>18178.490000000002</v>
      </c>
      <c r="O489" s="1">
        <v>96981</v>
      </c>
      <c r="P489" s="1">
        <v>0</v>
      </c>
      <c r="Q489" s="1">
        <f t="shared" ref="Q489:Q490" si="416">SUM(G489:P489)</f>
        <v>147644125.4900001</v>
      </c>
    </row>
    <row r="490" spans="1:17" s="20" customFormat="1" ht="13.15" customHeight="1" x14ac:dyDescent="0.25">
      <c r="A490" s="4" t="s">
        <v>4</v>
      </c>
      <c r="B490" s="4" t="s">
        <v>701</v>
      </c>
      <c r="C490" s="13" t="s">
        <v>200</v>
      </c>
      <c r="D490" s="19" t="s">
        <v>675</v>
      </c>
      <c r="E490" s="13"/>
      <c r="F490" s="19"/>
      <c r="G490" s="1">
        <v>100292.64</v>
      </c>
      <c r="H490" s="1">
        <v>119272.97</v>
      </c>
      <c r="I490" s="1">
        <v>797511.58000000007</v>
      </c>
      <c r="J490" s="1">
        <v>0</v>
      </c>
      <c r="K490" s="1">
        <v>68917.070000000007</v>
      </c>
      <c r="L490" s="1">
        <v>343759.35999999999</v>
      </c>
      <c r="M490" s="1">
        <v>57801.86</v>
      </c>
      <c r="N490" s="1">
        <v>0</v>
      </c>
      <c r="O490" s="1">
        <v>370894.25</v>
      </c>
      <c r="P490" s="1">
        <v>0</v>
      </c>
      <c r="Q490" s="1">
        <f t="shared" si="416"/>
        <v>1858449.7300000002</v>
      </c>
    </row>
    <row r="491" spans="1:17" s="20" customFormat="1" ht="13.15" customHeight="1" x14ac:dyDescent="0.25">
      <c r="A491" s="4" t="s">
        <v>4</v>
      </c>
      <c r="B491" s="4" t="s">
        <v>701</v>
      </c>
      <c r="C491" s="13" t="s">
        <v>200</v>
      </c>
      <c r="D491" s="19" t="s">
        <v>454</v>
      </c>
      <c r="E491" s="13"/>
      <c r="F491" s="19"/>
      <c r="G491" s="1">
        <v>41853113.430000044</v>
      </c>
      <c r="H491" s="1">
        <v>15652332.75999999</v>
      </c>
      <c r="I491" s="1">
        <v>48779572.660000026</v>
      </c>
      <c r="J491" s="1">
        <v>1761487.2599999998</v>
      </c>
      <c r="K491" s="1">
        <v>1919352.8800000004</v>
      </c>
      <c r="L491" s="1">
        <v>25453956.650000006</v>
      </c>
      <c r="M491" s="1">
        <v>13596705.840000007</v>
      </c>
      <c r="N491" s="1">
        <v>18178.490000000002</v>
      </c>
      <c r="O491" s="1">
        <v>467875.25</v>
      </c>
      <c r="P491" s="1">
        <v>0</v>
      </c>
      <c r="Q491" s="1">
        <f t="shared" ref="G491:Q491" si="417">Q489+Q490</f>
        <v>149502575.22000009</v>
      </c>
    </row>
    <row r="492" spans="1:17" ht="13.15" customHeight="1" x14ac:dyDescent="0.2">
      <c r="A492" s="4" t="s">
        <v>4</v>
      </c>
      <c r="B492" s="4" t="s">
        <v>701</v>
      </c>
      <c r="C492" s="9" t="s">
        <v>200</v>
      </c>
      <c r="D492" s="9" t="s">
        <v>690</v>
      </c>
      <c r="E492" s="14"/>
      <c r="F492" s="14">
        <v>28969.599999999999</v>
      </c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>
        <f t="shared" ref="Q492" si="418">Q491/F492</f>
        <v>5160.6710213465185</v>
      </c>
    </row>
    <row r="493" spans="1:17" ht="13.15" customHeight="1" x14ac:dyDescent="0.2">
      <c r="A493" s="4" t="str">
        <f>A492</f>
        <v>1110</v>
      </c>
      <c r="B493" s="4" t="str">
        <f t="shared" ref="B493" si="419">B492</f>
        <v>EL PADISTRICT 49</v>
      </c>
      <c r="C493" s="9" t="str">
        <f t="shared" ref="C493" si="420">C492</f>
        <v xml:space="preserve">$ </v>
      </c>
      <c r="D493" s="9" t="s">
        <v>691</v>
      </c>
      <c r="E493" s="14"/>
      <c r="F493" s="14">
        <v>25616</v>
      </c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>
        <f t="shared" ref="Q493" si="421">Q491/F493</f>
        <v>5836.2966591193035</v>
      </c>
    </row>
    <row r="494" spans="1:17" s="25" customFormat="1" ht="13.15" customHeight="1" x14ac:dyDescent="0.2">
      <c r="A494" s="4" t="s">
        <v>4</v>
      </c>
      <c r="B494" s="4" t="s">
        <v>701</v>
      </c>
      <c r="C494" s="14" t="s">
        <v>199</v>
      </c>
      <c r="D494" s="2" t="s">
        <v>676</v>
      </c>
      <c r="E494" s="14"/>
      <c r="F494" s="14"/>
      <c r="G494" s="24">
        <v>27.994911370865161</v>
      </c>
      <c r="H494" s="24">
        <v>10.469607454565145</v>
      </c>
      <c r="I494" s="24">
        <v>32.627914661816753</v>
      </c>
      <c r="J494" s="24">
        <v>1.1782320521287932</v>
      </c>
      <c r="K494" s="24">
        <v>1.2838259656568338</v>
      </c>
      <c r="L494" s="24">
        <v>17.025764681674083</v>
      </c>
      <c r="M494" s="24">
        <v>9.0946298550321387</v>
      </c>
      <c r="N494" s="24">
        <v>1.215931563269027E-2</v>
      </c>
      <c r="O494" s="24">
        <v>0.31295464262839584</v>
      </c>
      <c r="P494" s="24">
        <v>0</v>
      </c>
      <c r="Q494" s="24">
        <f t="shared" ref="G494:Q494" si="422">(Q491/$Q491)*100</f>
        <v>100</v>
      </c>
    </row>
    <row r="495" spans="1:17" ht="13.15" customHeight="1" x14ac:dyDescent="0.2">
      <c r="A495" s="4" t="s">
        <v>4</v>
      </c>
      <c r="B495" s="4" t="s">
        <v>701</v>
      </c>
      <c r="C495" s="9"/>
      <c r="D495" s="9"/>
      <c r="E495" s="14"/>
      <c r="F495" s="14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</row>
    <row r="496" spans="1:17" ht="13.15" customHeight="1" x14ac:dyDescent="0.2">
      <c r="A496" s="4" t="s">
        <v>20</v>
      </c>
      <c r="B496" s="4" t="s">
        <v>518</v>
      </c>
      <c r="C496" s="15"/>
      <c r="D496" s="16" t="s">
        <v>374</v>
      </c>
      <c r="E496" s="17" t="s">
        <v>375</v>
      </c>
      <c r="F496" s="1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</row>
    <row r="497" spans="1:17" s="20" customFormat="1" ht="13.15" customHeight="1" x14ac:dyDescent="0.25">
      <c r="A497" s="4" t="s">
        <v>20</v>
      </c>
      <c r="B497" s="4" t="s">
        <v>518</v>
      </c>
      <c r="C497" s="13" t="s">
        <v>200</v>
      </c>
      <c r="D497" s="19" t="s">
        <v>674</v>
      </c>
      <c r="E497" s="13"/>
      <c r="F497" s="19"/>
      <c r="G497" s="1">
        <v>612695.31999999995</v>
      </c>
      <c r="H497" s="1">
        <v>0</v>
      </c>
      <c r="I497" s="1">
        <v>0</v>
      </c>
      <c r="J497" s="1">
        <v>0</v>
      </c>
      <c r="K497" s="1">
        <v>0</v>
      </c>
      <c r="L497" s="1">
        <v>555980.59</v>
      </c>
      <c r="M497" s="1">
        <v>167906.27</v>
      </c>
      <c r="N497" s="1">
        <v>0</v>
      </c>
      <c r="O497" s="1">
        <v>0</v>
      </c>
      <c r="P497" s="1">
        <v>0</v>
      </c>
      <c r="Q497" s="1">
        <f t="shared" ref="Q497:Q498" si="423">SUM(G497:P497)</f>
        <v>1336582.18</v>
      </c>
    </row>
    <row r="498" spans="1:17" s="20" customFormat="1" ht="13.15" customHeight="1" x14ac:dyDescent="0.25">
      <c r="A498" s="4" t="s">
        <v>20</v>
      </c>
      <c r="B498" s="4" t="s">
        <v>518</v>
      </c>
      <c r="C498" s="13" t="s">
        <v>200</v>
      </c>
      <c r="D498" s="19" t="s">
        <v>675</v>
      </c>
      <c r="E498" s="13"/>
      <c r="F498" s="19"/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0</v>
      </c>
      <c r="M498" s="1">
        <v>25</v>
      </c>
      <c r="N498" s="1">
        <v>0</v>
      </c>
      <c r="O498" s="1">
        <v>0</v>
      </c>
      <c r="P498" s="1">
        <v>0</v>
      </c>
      <c r="Q498" s="1">
        <f t="shared" si="423"/>
        <v>25</v>
      </c>
    </row>
    <row r="499" spans="1:17" s="20" customFormat="1" ht="13.15" customHeight="1" x14ac:dyDescent="0.25">
      <c r="A499" s="4" t="s">
        <v>20</v>
      </c>
      <c r="B499" s="4" t="s">
        <v>518</v>
      </c>
      <c r="C499" s="13" t="s">
        <v>200</v>
      </c>
      <c r="D499" s="19" t="s">
        <v>454</v>
      </c>
      <c r="E499" s="13"/>
      <c r="F499" s="19"/>
      <c r="G499" s="1">
        <v>612695.31999999995</v>
      </c>
      <c r="H499" s="1">
        <v>0</v>
      </c>
      <c r="I499" s="1">
        <v>0</v>
      </c>
      <c r="J499" s="1">
        <v>0</v>
      </c>
      <c r="K499" s="1">
        <v>0</v>
      </c>
      <c r="L499" s="1">
        <v>555980.59</v>
      </c>
      <c r="M499" s="1">
        <v>167931.27</v>
      </c>
      <c r="N499" s="1">
        <v>0</v>
      </c>
      <c r="O499" s="1">
        <v>0</v>
      </c>
      <c r="P499" s="1">
        <v>0</v>
      </c>
      <c r="Q499" s="1">
        <f t="shared" ref="G499:Q499" si="424">Q497+Q498</f>
        <v>1336607.18</v>
      </c>
    </row>
    <row r="500" spans="1:17" ht="13.15" customHeight="1" x14ac:dyDescent="0.2">
      <c r="A500" s="4" t="s">
        <v>20</v>
      </c>
      <c r="B500" s="4" t="s">
        <v>518</v>
      </c>
      <c r="C500" s="9" t="s">
        <v>200</v>
      </c>
      <c r="D500" s="9" t="s">
        <v>690</v>
      </c>
      <c r="E500" s="14"/>
      <c r="F500" s="14">
        <v>149</v>
      </c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>
        <f t="shared" ref="Q500" si="425">Q499/F500</f>
        <v>8970.5179865771806</v>
      </c>
    </row>
    <row r="501" spans="1:17" ht="13.15" customHeight="1" x14ac:dyDescent="0.2">
      <c r="A501" s="4" t="str">
        <f>A500</f>
        <v>1120</v>
      </c>
      <c r="B501" s="4" t="str">
        <f t="shared" ref="B501" si="426">B500</f>
        <v>EL PAEDISON 54 JT</v>
      </c>
      <c r="C501" s="9" t="str">
        <f t="shared" ref="C501" si="427">C500</f>
        <v xml:space="preserve">$ </v>
      </c>
      <c r="D501" s="9" t="s">
        <v>691</v>
      </c>
      <c r="E501" s="14"/>
      <c r="F501" s="14">
        <v>94</v>
      </c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>
        <f t="shared" ref="Q501" si="428">Q499/F501</f>
        <v>14219.225319148936</v>
      </c>
    </row>
    <row r="502" spans="1:17" s="25" customFormat="1" ht="13.15" customHeight="1" x14ac:dyDescent="0.2">
      <c r="A502" s="4" t="s">
        <v>20</v>
      </c>
      <c r="B502" s="4" t="s">
        <v>518</v>
      </c>
      <c r="C502" s="14" t="s">
        <v>199</v>
      </c>
      <c r="D502" s="2" t="s">
        <v>676</v>
      </c>
      <c r="E502" s="14"/>
      <c r="F502" s="14"/>
      <c r="G502" s="24">
        <v>45.839595145673243</v>
      </c>
      <c r="H502" s="24">
        <v>0</v>
      </c>
      <c r="I502" s="24">
        <v>0</v>
      </c>
      <c r="J502" s="24">
        <v>0</v>
      </c>
      <c r="K502" s="24">
        <v>0</v>
      </c>
      <c r="L502" s="24">
        <v>41.596409051161913</v>
      </c>
      <c r="M502" s="24">
        <v>12.563995803164845</v>
      </c>
      <c r="N502" s="24">
        <v>0</v>
      </c>
      <c r="O502" s="24">
        <v>0</v>
      </c>
      <c r="P502" s="24">
        <v>0</v>
      </c>
      <c r="Q502" s="24">
        <f t="shared" ref="G502:Q502" si="429">(Q499/$Q499)*100</f>
        <v>100</v>
      </c>
    </row>
    <row r="503" spans="1:17" ht="13.15" customHeight="1" x14ac:dyDescent="0.2">
      <c r="A503" s="4" t="s">
        <v>20</v>
      </c>
      <c r="B503" s="4" t="s">
        <v>518</v>
      </c>
      <c r="C503" s="9"/>
      <c r="D503" s="9"/>
      <c r="E503" s="14"/>
      <c r="F503" s="14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</row>
    <row r="504" spans="1:17" ht="13.15" customHeight="1" x14ac:dyDescent="0.2">
      <c r="A504" s="4" t="s">
        <v>83</v>
      </c>
      <c r="B504" s="4" t="s">
        <v>519</v>
      </c>
      <c r="C504" s="15"/>
      <c r="D504" s="16" t="s">
        <v>374</v>
      </c>
      <c r="E504" s="17" t="s">
        <v>373</v>
      </c>
      <c r="F504" s="1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</row>
    <row r="505" spans="1:17" s="20" customFormat="1" ht="13.15" customHeight="1" x14ac:dyDescent="0.25">
      <c r="A505" s="4" t="s">
        <v>83</v>
      </c>
      <c r="B505" s="4" t="s">
        <v>519</v>
      </c>
      <c r="C505" s="13" t="s">
        <v>200</v>
      </c>
      <c r="D505" s="19" t="s">
        <v>674</v>
      </c>
      <c r="E505" s="13"/>
      <c r="F505" s="19"/>
      <c r="G505" s="1">
        <v>1046845.1400000005</v>
      </c>
      <c r="H505" s="1">
        <v>402113.06999999995</v>
      </c>
      <c r="I505" s="1">
        <v>1009453.4699999999</v>
      </c>
      <c r="J505" s="1">
        <v>193.24</v>
      </c>
      <c r="K505" s="1">
        <v>0</v>
      </c>
      <c r="L505" s="1">
        <v>156687.88999999998</v>
      </c>
      <c r="M505" s="1">
        <v>290247.25</v>
      </c>
      <c r="N505" s="1">
        <v>0</v>
      </c>
      <c r="O505" s="1">
        <v>252498.12</v>
      </c>
      <c r="P505" s="1">
        <v>0</v>
      </c>
      <c r="Q505" s="1">
        <f t="shared" ref="Q505:Q506" si="430">SUM(G505:P505)</f>
        <v>3158038.1800000006</v>
      </c>
    </row>
    <row r="506" spans="1:17" s="20" customFormat="1" ht="13.15" customHeight="1" x14ac:dyDescent="0.25">
      <c r="A506" s="4" t="s">
        <v>83</v>
      </c>
      <c r="B506" s="4" t="s">
        <v>519</v>
      </c>
      <c r="C506" s="13" t="s">
        <v>200</v>
      </c>
      <c r="D506" s="19" t="s">
        <v>675</v>
      </c>
      <c r="E506" s="13"/>
      <c r="F506" s="19"/>
      <c r="G506" s="1">
        <v>50190.520000000004</v>
      </c>
      <c r="H506" s="1">
        <v>0</v>
      </c>
      <c r="I506" s="1">
        <v>4684.45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f t="shared" si="430"/>
        <v>54874.97</v>
      </c>
    </row>
    <row r="507" spans="1:17" s="20" customFormat="1" ht="13.15" customHeight="1" x14ac:dyDescent="0.25">
      <c r="A507" s="4" t="s">
        <v>83</v>
      </c>
      <c r="B507" s="4" t="s">
        <v>519</v>
      </c>
      <c r="C507" s="13" t="s">
        <v>200</v>
      </c>
      <c r="D507" s="19" t="s">
        <v>454</v>
      </c>
      <c r="E507" s="13"/>
      <c r="F507" s="19"/>
      <c r="G507" s="1">
        <v>1097035.6600000004</v>
      </c>
      <c r="H507" s="1">
        <v>402113.06999999995</v>
      </c>
      <c r="I507" s="1">
        <v>1014137.9199999998</v>
      </c>
      <c r="J507" s="1">
        <v>193.24</v>
      </c>
      <c r="K507" s="1">
        <v>0</v>
      </c>
      <c r="L507" s="1">
        <v>156687.88999999998</v>
      </c>
      <c r="M507" s="1">
        <v>290247.25</v>
      </c>
      <c r="N507" s="1">
        <v>0</v>
      </c>
      <c r="O507" s="1">
        <v>252498.12</v>
      </c>
      <c r="P507" s="1">
        <v>0</v>
      </c>
      <c r="Q507" s="1">
        <f t="shared" ref="G507:Q507" si="431">Q505+Q506</f>
        <v>3212913.1500000008</v>
      </c>
    </row>
    <row r="508" spans="1:17" ht="13.15" customHeight="1" x14ac:dyDescent="0.2">
      <c r="A508" s="4" t="s">
        <v>83</v>
      </c>
      <c r="B508" s="4" t="s">
        <v>519</v>
      </c>
      <c r="C508" s="9" t="s">
        <v>200</v>
      </c>
      <c r="D508" s="9" t="s">
        <v>690</v>
      </c>
      <c r="E508" s="14"/>
      <c r="F508" s="14">
        <v>318</v>
      </c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>
        <f t="shared" ref="Q508" si="432">Q507/F508</f>
        <v>10103.500471698117</v>
      </c>
    </row>
    <row r="509" spans="1:17" ht="13.15" customHeight="1" x14ac:dyDescent="0.2">
      <c r="A509" s="4" t="str">
        <f>A508</f>
        <v>1130</v>
      </c>
      <c r="B509" s="4" t="str">
        <f t="shared" ref="B509" si="433">B508</f>
        <v xml:space="preserve">EL PAMIAMI/YODER </v>
      </c>
      <c r="C509" s="9" t="str">
        <f t="shared" ref="C509" si="434">C508</f>
        <v xml:space="preserve">$ </v>
      </c>
      <c r="D509" s="9" t="s">
        <v>691</v>
      </c>
      <c r="E509" s="14"/>
      <c r="F509" s="14">
        <v>340</v>
      </c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>
        <f t="shared" ref="Q509" si="435">Q507/F509</f>
        <v>9449.7445588235314</v>
      </c>
    </row>
    <row r="510" spans="1:17" s="25" customFormat="1" ht="13.15" customHeight="1" x14ac:dyDescent="0.2">
      <c r="A510" s="4" t="s">
        <v>83</v>
      </c>
      <c r="B510" s="4" t="s">
        <v>519</v>
      </c>
      <c r="C510" s="14" t="s">
        <v>199</v>
      </c>
      <c r="D510" s="2" t="s">
        <v>676</v>
      </c>
      <c r="E510" s="14"/>
      <c r="F510" s="14"/>
      <c r="G510" s="24">
        <v>34.14457872912002</v>
      </c>
      <c r="H510" s="24">
        <v>12.5155287811001</v>
      </c>
      <c r="I510" s="24">
        <v>31.564436156638703</v>
      </c>
      <c r="J510" s="24">
        <v>6.0144794141105233E-3</v>
      </c>
      <c r="K510" s="24">
        <v>0</v>
      </c>
      <c r="L510" s="24">
        <v>4.8768168538885011</v>
      </c>
      <c r="M510" s="24">
        <v>9.033772045783433</v>
      </c>
      <c r="N510" s="24">
        <v>0</v>
      </c>
      <c r="O510" s="24">
        <v>7.8588529540551049</v>
      </c>
      <c r="P510" s="24">
        <v>0</v>
      </c>
      <c r="Q510" s="24">
        <f t="shared" ref="G510:Q510" si="436">(Q507/$Q507)*100</f>
        <v>100</v>
      </c>
    </row>
    <row r="511" spans="1:17" ht="13.15" customHeight="1" x14ac:dyDescent="0.2">
      <c r="A511" s="4" t="s">
        <v>83</v>
      </c>
      <c r="B511" s="4" t="s">
        <v>519</v>
      </c>
      <c r="C511" s="9"/>
      <c r="D511" s="9"/>
      <c r="E511" s="14"/>
      <c r="F511" s="14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</row>
    <row r="512" spans="1:17" ht="13.15" customHeight="1" x14ac:dyDescent="0.2">
      <c r="A512" s="4" t="s">
        <v>21</v>
      </c>
      <c r="B512" s="4" t="s">
        <v>520</v>
      </c>
      <c r="C512" s="15"/>
      <c r="D512" s="16" t="s">
        <v>371</v>
      </c>
      <c r="E512" s="17" t="s">
        <v>372</v>
      </c>
      <c r="F512" s="1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</row>
    <row r="513" spans="1:17" s="20" customFormat="1" ht="13.15" customHeight="1" x14ac:dyDescent="0.25">
      <c r="A513" s="4" t="s">
        <v>21</v>
      </c>
      <c r="B513" s="4" t="s">
        <v>520</v>
      </c>
      <c r="C513" s="13" t="s">
        <v>200</v>
      </c>
      <c r="D513" s="19" t="s">
        <v>674</v>
      </c>
      <c r="E513" s="13"/>
      <c r="F513" s="19"/>
      <c r="G513" s="1">
        <v>9331946.2799999993</v>
      </c>
      <c r="H513" s="1">
        <v>1959769.89</v>
      </c>
      <c r="I513" s="1">
        <v>6032383.790000001</v>
      </c>
      <c r="J513" s="1">
        <v>0</v>
      </c>
      <c r="K513" s="1">
        <v>0</v>
      </c>
      <c r="L513" s="1">
        <v>3963215.05</v>
      </c>
      <c r="M513" s="1">
        <v>2445553.0399999996</v>
      </c>
      <c r="N513" s="1">
        <v>0</v>
      </c>
      <c r="O513" s="1">
        <v>290294.64</v>
      </c>
      <c r="P513" s="1">
        <v>1596986.99</v>
      </c>
      <c r="Q513" s="1">
        <f t="shared" ref="Q513:Q514" si="437">SUM(G513:P513)</f>
        <v>25620149.68</v>
      </c>
    </row>
    <row r="514" spans="1:17" s="20" customFormat="1" ht="13.15" customHeight="1" x14ac:dyDescent="0.25">
      <c r="A514" s="4" t="s">
        <v>21</v>
      </c>
      <c r="B514" s="4" t="s">
        <v>520</v>
      </c>
      <c r="C514" s="13" t="s">
        <v>200</v>
      </c>
      <c r="D514" s="19" t="s">
        <v>675</v>
      </c>
      <c r="E514" s="13"/>
      <c r="F514" s="19"/>
      <c r="G514" s="1">
        <v>781037.22</v>
      </c>
      <c r="H514" s="1">
        <v>2668.2</v>
      </c>
      <c r="I514" s="1">
        <v>222616.73</v>
      </c>
      <c r="J514" s="1">
        <v>0</v>
      </c>
      <c r="K514" s="1">
        <v>0</v>
      </c>
      <c r="L514" s="1">
        <v>0</v>
      </c>
      <c r="M514" s="1">
        <v>1898.12</v>
      </c>
      <c r="N514" s="1">
        <v>0</v>
      </c>
      <c r="O514" s="1">
        <v>0</v>
      </c>
      <c r="P514" s="1">
        <v>14647.84</v>
      </c>
      <c r="Q514" s="1">
        <f t="shared" si="437"/>
        <v>1022868.1099999999</v>
      </c>
    </row>
    <row r="515" spans="1:17" s="20" customFormat="1" ht="13.15" customHeight="1" x14ac:dyDescent="0.25">
      <c r="A515" s="4" t="s">
        <v>21</v>
      </c>
      <c r="B515" s="4" t="s">
        <v>520</v>
      </c>
      <c r="C515" s="13" t="s">
        <v>200</v>
      </c>
      <c r="D515" s="19" t="s">
        <v>454</v>
      </c>
      <c r="E515" s="13"/>
      <c r="F515" s="19"/>
      <c r="G515" s="1">
        <v>10112983.5</v>
      </c>
      <c r="H515" s="1">
        <v>1962438.0899999999</v>
      </c>
      <c r="I515" s="1">
        <v>6255000.5200000014</v>
      </c>
      <c r="J515" s="1">
        <v>0</v>
      </c>
      <c r="K515" s="1">
        <v>0</v>
      </c>
      <c r="L515" s="1">
        <v>3963215.05</v>
      </c>
      <c r="M515" s="1">
        <v>2447451.1599999997</v>
      </c>
      <c r="N515" s="1">
        <v>0</v>
      </c>
      <c r="O515" s="1">
        <v>290294.64</v>
      </c>
      <c r="P515" s="1">
        <v>1611634.83</v>
      </c>
      <c r="Q515" s="1">
        <f t="shared" ref="G515:Q515" si="438">Q513+Q514</f>
        <v>26643017.789999999</v>
      </c>
    </row>
    <row r="516" spans="1:17" ht="13.15" customHeight="1" x14ac:dyDescent="0.2">
      <c r="A516" s="4" t="s">
        <v>21</v>
      </c>
      <c r="B516" s="4" t="s">
        <v>520</v>
      </c>
      <c r="C516" s="9" t="s">
        <v>200</v>
      </c>
      <c r="D516" s="9" t="s">
        <v>690</v>
      </c>
      <c r="E516" s="14"/>
      <c r="F516" s="14">
        <v>3522.6</v>
      </c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>
        <f t="shared" ref="Q516" si="439">Q515/F516</f>
        <v>7563.4525038323964</v>
      </c>
    </row>
    <row r="517" spans="1:17" ht="13.15" customHeight="1" x14ac:dyDescent="0.2">
      <c r="A517" s="4" t="str">
        <f>A516</f>
        <v>1140</v>
      </c>
      <c r="B517" s="4" t="str">
        <f t="shared" ref="B517" si="440">B516</f>
        <v>FREMOCANON CITY R</v>
      </c>
      <c r="C517" s="9" t="str">
        <f t="shared" ref="C517" si="441">C516</f>
        <v xml:space="preserve">$ </v>
      </c>
      <c r="D517" s="9" t="s">
        <v>691</v>
      </c>
      <c r="E517" s="14"/>
      <c r="F517" s="14">
        <v>3308</v>
      </c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>
        <f t="shared" ref="Q517" si="442">Q515/F517</f>
        <v>8054.1166233373633</v>
      </c>
    </row>
    <row r="518" spans="1:17" s="25" customFormat="1" ht="13.15" customHeight="1" x14ac:dyDescent="0.2">
      <c r="A518" s="4" t="s">
        <v>21</v>
      </c>
      <c r="B518" s="4" t="s">
        <v>520</v>
      </c>
      <c r="C518" s="14" t="s">
        <v>199</v>
      </c>
      <c r="D518" s="2" t="s">
        <v>676</v>
      </c>
      <c r="E518" s="14"/>
      <c r="F518" s="14"/>
      <c r="G518" s="24">
        <v>37.957349950784234</v>
      </c>
      <c r="H518" s="24">
        <v>7.3656749602012708</v>
      </c>
      <c r="I518" s="24">
        <v>23.477072189426337</v>
      </c>
      <c r="J518" s="24">
        <v>0</v>
      </c>
      <c r="K518" s="24">
        <v>0</v>
      </c>
      <c r="L518" s="24">
        <v>14.875248296713314</v>
      </c>
      <c r="M518" s="24">
        <v>9.1860883751637488</v>
      </c>
      <c r="N518" s="24">
        <v>0</v>
      </c>
      <c r="O518" s="24">
        <v>1.0895711675310187</v>
      </c>
      <c r="P518" s="24">
        <v>6.048995060180081</v>
      </c>
      <c r="Q518" s="24">
        <f t="shared" ref="G518:Q518" si="443">(Q515/$Q515)*100</f>
        <v>100</v>
      </c>
    </row>
    <row r="519" spans="1:17" ht="13.15" customHeight="1" x14ac:dyDescent="0.2">
      <c r="A519" s="4" t="s">
        <v>21</v>
      </c>
      <c r="B519" s="4" t="s">
        <v>520</v>
      </c>
      <c r="C519" s="9"/>
      <c r="D519" s="9"/>
      <c r="E519" s="14"/>
      <c r="F519" s="14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</row>
    <row r="520" spans="1:17" ht="13.15" customHeight="1" x14ac:dyDescent="0.2">
      <c r="A520" s="4" t="s">
        <v>110</v>
      </c>
      <c r="B520" s="4" t="s">
        <v>521</v>
      </c>
      <c r="C520" s="15"/>
      <c r="D520" s="16" t="s">
        <v>371</v>
      </c>
      <c r="E520" s="17" t="s">
        <v>703</v>
      </c>
      <c r="F520" s="1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</row>
    <row r="521" spans="1:17" s="20" customFormat="1" ht="13.15" customHeight="1" x14ac:dyDescent="0.25">
      <c r="A521" s="4" t="s">
        <v>110</v>
      </c>
      <c r="B521" s="4" t="s">
        <v>521</v>
      </c>
      <c r="C521" s="13" t="s">
        <v>200</v>
      </c>
      <c r="D521" s="19" t="s">
        <v>674</v>
      </c>
      <c r="E521" s="13"/>
      <c r="F521" s="19"/>
      <c r="G521" s="1">
        <v>4817133.8199999994</v>
      </c>
      <c r="H521" s="1">
        <v>0</v>
      </c>
      <c r="I521" s="1">
        <v>0</v>
      </c>
      <c r="J521" s="1">
        <v>0</v>
      </c>
      <c r="K521" s="1">
        <v>0</v>
      </c>
      <c r="L521" s="1">
        <v>3722280.4200000009</v>
      </c>
      <c r="M521" s="1">
        <v>700581.44</v>
      </c>
      <c r="N521" s="1">
        <v>0</v>
      </c>
      <c r="O521" s="1">
        <v>83242.38</v>
      </c>
      <c r="P521" s="1">
        <v>0</v>
      </c>
      <c r="Q521" s="1">
        <f t="shared" ref="Q521:Q522" si="444">SUM(G521:P521)</f>
        <v>9323238.0600000005</v>
      </c>
    </row>
    <row r="522" spans="1:17" s="20" customFormat="1" ht="13.15" customHeight="1" x14ac:dyDescent="0.25">
      <c r="A522" s="4" t="s">
        <v>110</v>
      </c>
      <c r="B522" s="4" t="s">
        <v>521</v>
      </c>
      <c r="C522" s="13" t="s">
        <v>200</v>
      </c>
      <c r="D522" s="19" t="s">
        <v>675</v>
      </c>
      <c r="E522" s="13"/>
      <c r="F522" s="19"/>
      <c r="G522" s="1">
        <v>494.87</v>
      </c>
      <c r="H522" s="1">
        <v>0</v>
      </c>
      <c r="I522" s="1">
        <v>0</v>
      </c>
      <c r="J522" s="1">
        <v>0</v>
      </c>
      <c r="K522" s="1">
        <v>0</v>
      </c>
      <c r="L522" s="1">
        <v>11822.869999999999</v>
      </c>
      <c r="M522" s="1">
        <v>7836.25</v>
      </c>
      <c r="N522" s="1">
        <v>0</v>
      </c>
      <c r="O522" s="1">
        <v>0</v>
      </c>
      <c r="P522" s="1">
        <v>0</v>
      </c>
      <c r="Q522" s="1">
        <f t="shared" si="444"/>
        <v>20153.989999999998</v>
      </c>
    </row>
    <row r="523" spans="1:17" s="20" customFormat="1" ht="13.15" customHeight="1" x14ac:dyDescent="0.25">
      <c r="A523" s="4" t="s">
        <v>110</v>
      </c>
      <c r="B523" s="4" t="s">
        <v>521</v>
      </c>
      <c r="C523" s="13" t="s">
        <v>200</v>
      </c>
      <c r="D523" s="19" t="s">
        <v>454</v>
      </c>
      <c r="E523" s="13"/>
      <c r="F523" s="19"/>
      <c r="G523" s="1">
        <v>4817628.6899999995</v>
      </c>
      <c r="H523" s="1">
        <v>0</v>
      </c>
      <c r="I523" s="1">
        <v>0</v>
      </c>
      <c r="J523" s="1">
        <v>0</v>
      </c>
      <c r="K523" s="1">
        <v>0</v>
      </c>
      <c r="L523" s="1">
        <v>3734103.290000001</v>
      </c>
      <c r="M523" s="1">
        <v>708417.69</v>
      </c>
      <c r="N523" s="1">
        <v>0</v>
      </c>
      <c r="O523" s="1">
        <v>83242.38</v>
      </c>
      <c r="P523" s="1">
        <v>0</v>
      </c>
      <c r="Q523" s="1">
        <f t="shared" ref="G523:Q523" si="445">Q521+Q522</f>
        <v>9343392.0500000007</v>
      </c>
    </row>
    <row r="524" spans="1:17" ht="13.15" customHeight="1" x14ac:dyDescent="0.2">
      <c r="A524" s="4" t="s">
        <v>110</v>
      </c>
      <c r="B524" s="4" t="s">
        <v>521</v>
      </c>
      <c r="C524" s="9" t="s">
        <v>200</v>
      </c>
      <c r="D524" s="9" t="s">
        <v>690</v>
      </c>
      <c r="E524" s="14"/>
      <c r="F524" s="14">
        <v>1363</v>
      </c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>
        <f t="shared" ref="Q524" si="446">Q523/F524</f>
        <v>6855.0198459281</v>
      </c>
    </row>
    <row r="525" spans="1:17" ht="13.15" customHeight="1" x14ac:dyDescent="0.2">
      <c r="A525" s="4" t="str">
        <f>A524</f>
        <v>1150</v>
      </c>
      <c r="B525" s="4" t="str">
        <f t="shared" ref="B525" si="447">B524</f>
        <v>FREMOFLORENCE RE-</v>
      </c>
      <c r="C525" s="9" t="str">
        <f t="shared" ref="C525" si="448">C524</f>
        <v xml:space="preserve">$ </v>
      </c>
      <c r="D525" s="9" t="s">
        <v>691</v>
      </c>
      <c r="E525" s="14"/>
      <c r="F525" s="14">
        <v>1394</v>
      </c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>
        <f t="shared" ref="Q525" si="449">Q523/F525</f>
        <v>6702.5767934002879</v>
      </c>
    </row>
    <row r="526" spans="1:17" s="25" customFormat="1" ht="13.15" customHeight="1" x14ac:dyDescent="0.2">
      <c r="A526" s="4" t="s">
        <v>110</v>
      </c>
      <c r="B526" s="4" t="s">
        <v>521</v>
      </c>
      <c r="C526" s="14" t="s">
        <v>199</v>
      </c>
      <c r="D526" s="2" t="s">
        <v>676</v>
      </c>
      <c r="E526" s="14"/>
      <c r="F526" s="14"/>
      <c r="G526" s="24">
        <v>51.561880998025757</v>
      </c>
      <c r="H526" s="24">
        <v>0</v>
      </c>
      <c r="I526" s="24">
        <v>0</v>
      </c>
      <c r="J526" s="24">
        <v>0</v>
      </c>
      <c r="K526" s="24">
        <v>0</v>
      </c>
      <c r="L526" s="24">
        <v>39.965178278053749</v>
      </c>
      <c r="M526" s="24">
        <v>7.5820182457183725</v>
      </c>
      <c r="N526" s="24">
        <v>0</v>
      </c>
      <c r="O526" s="24">
        <v>0.89092247820212134</v>
      </c>
      <c r="P526" s="24">
        <v>0</v>
      </c>
      <c r="Q526" s="24">
        <f t="shared" ref="G526:Q526" si="450">(Q523/$Q523)*100</f>
        <v>100</v>
      </c>
    </row>
    <row r="527" spans="1:17" ht="13.15" customHeight="1" x14ac:dyDescent="0.2">
      <c r="A527" s="4" t="s">
        <v>110</v>
      </c>
      <c r="B527" s="4" t="s">
        <v>521</v>
      </c>
      <c r="C527" s="9"/>
      <c r="D527" s="9"/>
      <c r="E527" s="14"/>
      <c r="F527" s="14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</row>
    <row r="528" spans="1:17" ht="13.15" customHeight="1" x14ac:dyDescent="0.2">
      <c r="A528" s="4" t="s">
        <v>141</v>
      </c>
      <c r="B528" s="4" t="s">
        <v>522</v>
      </c>
      <c r="C528" s="15"/>
      <c r="D528" s="16" t="s">
        <v>371</v>
      </c>
      <c r="E528" s="17" t="s">
        <v>370</v>
      </c>
      <c r="F528" s="1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</row>
    <row r="529" spans="1:17" s="20" customFormat="1" ht="13.15" customHeight="1" x14ac:dyDescent="0.25">
      <c r="A529" s="4" t="s">
        <v>141</v>
      </c>
      <c r="B529" s="4" t="s">
        <v>522</v>
      </c>
      <c r="C529" s="13" t="s">
        <v>200</v>
      </c>
      <c r="D529" s="19" t="s">
        <v>674</v>
      </c>
      <c r="E529" s="13"/>
      <c r="F529" s="19"/>
      <c r="G529" s="1">
        <v>679298.97</v>
      </c>
      <c r="H529" s="1">
        <v>0</v>
      </c>
      <c r="I529" s="1">
        <v>0</v>
      </c>
      <c r="J529" s="1">
        <v>0</v>
      </c>
      <c r="K529" s="1">
        <v>0</v>
      </c>
      <c r="L529" s="1">
        <v>1134748.1299999999</v>
      </c>
      <c r="M529" s="1">
        <v>94682.63</v>
      </c>
      <c r="N529" s="1">
        <v>0</v>
      </c>
      <c r="O529" s="1">
        <v>0</v>
      </c>
      <c r="P529" s="1">
        <v>0</v>
      </c>
      <c r="Q529" s="1">
        <f t="shared" ref="Q529:Q530" si="451">SUM(G529:P529)</f>
        <v>1908729.73</v>
      </c>
    </row>
    <row r="530" spans="1:17" s="20" customFormat="1" ht="13.15" customHeight="1" x14ac:dyDescent="0.25">
      <c r="A530" s="4" t="s">
        <v>141</v>
      </c>
      <c r="B530" s="4" t="s">
        <v>522</v>
      </c>
      <c r="C530" s="13" t="s">
        <v>200</v>
      </c>
      <c r="D530" s="19" t="s">
        <v>675</v>
      </c>
      <c r="E530" s="13"/>
      <c r="F530" s="19"/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192086</v>
      </c>
      <c r="M530" s="1">
        <v>0</v>
      </c>
      <c r="N530" s="1">
        <v>0</v>
      </c>
      <c r="O530" s="1">
        <v>0</v>
      </c>
      <c r="P530" s="1">
        <v>0</v>
      </c>
      <c r="Q530" s="1">
        <f t="shared" si="451"/>
        <v>192086</v>
      </c>
    </row>
    <row r="531" spans="1:17" s="20" customFormat="1" ht="13.15" customHeight="1" x14ac:dyDescent="0.25">
      <c r="A531" s="4" t="s">
        <v>141</v>
      </c>
      <c r="B531" s="4" t="s">
        <v>522</v>
      </c>
      <c r="C531" s="13" t="s">
        <v>200</v>
      </c>
      <c r="D531" s="19" t="s">
        <v>454</v>
      </c>
      <c r="E531" s="13"/>
      <c r="F531" s="19"/>
      <c r="G531" s="1">
        <v>679298.97</v>
      </c>
      <c r="H531" s="1">
        <v>0</v>
      </c>
      <c r="I531" s="1">
        <v>0</v>
      </c>
      <c r="J531" s="1">
        <v>0</v>
      </c>
      <c r="K531" s="1">
        <v>0</v>
      </c>
      <c r="L531" s="1">
        <v>1326834.1299999999</v>
      </c>
      <c r="M531" s="1">
        <v>94682.63</v>
      </c>
      <c r="N531" s="1">
        <v>0</v>
      </c>
      <c r="O531" s="1">
        <v>0</v>
      </c>
      <c r="P531" s="1">
        <v>0</v>
      </c>
      <c r="Q531" s="1">
        <f t="shared" ref="G531:Q531" si="452">Q529+Q530</f>
        <v>2100815.73</v>
      </c>
    </row>
    <row r="532" spans="1:17" ht="13.15" customHeight="1" x14ac:dyDescent="0.2">
      <c r="A532" s="4" t="s">
        <v>141</v>
      </c>
      <c r="B532" s="4" t="s">
        <v>522</v>
      </c>
      <c r="C532" s="9" t="s">
        <v>200</v>
      </c>
      <c r="D532" s="9" t="s">
        <v>690</v>
      </c>
      <c r="E532" s="14"/>
      <c r="F532" s="14">
        <v>199.4</v>
      </c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>
        <f t="shared" ref="Q532" si="453">Q531/F532</f>
        <v>10535.685707121364</v>
      </c>
    </row>
    <row r="533" spans="1:17" ht="13.15" customHeight="1" x14ac:dyDescent="0.2">
      <c r="A533" s="4" t="str">
        <f>A532</f>
        <v>1160</v>
      </c>
      <c r="B533" s="4" t="str">
        <f t="shared" ref="B533" si="454">B532</f>
        <v>FREMOCOTOPAXI RE-</v>
      </c>
      <c r="C533" s="9" t="str">
        <f t="shared" ref="C533" si="455">C532</f>
        <v xml:space="preserve">$ </v>
      </c>
      <c r="D533" s="9" t="s">
        <v>691</v>
      </c>
      <c r="E533" s="14"/>
      <c r="F533" s="14">
        <v>190</v>
      </c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>
        <f t="shared" ref="Q533" si="456">Q531/F533</f>
        <v>11056.924894736841</v>
      </c>
    </row>
    <row r="534" spans="1:17" s="25" customFormat="1" ht="13.15" customHeight="1" x14ac:dyDescent="0.2">
      <c r="A534" s="4" t="s">
        <v>141</v>
      </c>
      <c r="B534" s="4" t="s">
        <v>522</v>
      </c>
      <c r="C534" s="14" t="s">
        <v>199</v>
      </c>
      <c r="D534" s="2" t="s">
        <v>676</v>
      </c>
      <c r="E534" s="14"/>
      <c r="F534" s="14"/>
      <c r="G534" s="24">
        <v>32.33500969644777</v>
      </c>
      <c r="H534" s="24">
        <v>0</v>
      </c>
      <c r="I534" s="24">
        <v>0</v>
      </c>
      <c r="J534" s="24">
        <v>0</v>
      </c>
      <c r="K534" s="24">
        <v>0</v>
      </c>
      <c r="L534" s="24">
        <v>63.15804432785734</v>
      </c>
      <c r="M534" s="24">
        <v>4.5069459756948795</v>
      </c>
      <c r="N534" s="24">
        <v>0</v>
      </c>
      <c r="O534" s="24">
        <v>0</v>
      </c>
      <c r="P534" s="24">
        <v>0</v>
      </c>
      <c r="Q534" s="24">
        <f t="shared" ref="G534:Q534" si="457">(Q531/$Q531)*100</f>
        <v>100</v>
      </c>
    </row>
    <row r="535" spans="1:17" ht="13.15" customHeight="1" x14ac:dyDescent="0.2">
      <c r="A535" s="4" t="s">
        <v>141</v>
      </c>
      <c r="B535" s="4" t="s">
        <v>522</v>
      </c>
      <c r="C535" s="9"/>
      <c r="D535" s="9"/>
      <c r="E535" s="14"/>
      <c r="F535" s="14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</row>
    <row r="536" spans="1:17" ht="13.15" customHeight="1" x14ac:dyDescent="0.2">
      <c r="A536" s="4" t="s">
        <v>144</v>
      </c>
      <c r="B536" s="4" t="s">
        <v>523</v>
      </c>
      <c r="C536" s="15"/>
      <c r="D536" s="16" t="s">
        <v>367</v>
      </c>
      <c r="E536" s="17" t="s">
        <v>369</v>
      </c>
      <c r="F536" s="1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</row>
    <row r="537" spans="1:17" s="20" customFormat="1" ht="13.15" customHeight="1" x14ac:dyDescent="0.25">
      <c r="A537" s="4" t="s">
        <v>144</v>
      </c>
      <c r="B537" s="4" t="s">
        <v>523</v>
      </c>
      <c r="C537" s="13" t="s">
        <v>200</v>
      </c>
      <c r="D537" s="19" t="s">
        <v>674</v>
      </c>
      <c r="E537" s="13"/>
      <c r="F537" s="19"/>
      <c r="G537" s="1">
        <v>19065002.179999974</v>
      </c>
      <c r="H537" s="1">
        <v>9538890.1100000013</v>
      </c>
      <c r="I537" s="1">
        <v>15657305.639999999</v>
      </c>
      <c r="J537" s="1">
        <v>0</v>
      </c>
      <c r="K537" s="1">
        <v>0</v>
      </c>
      <c r="L537" s="1">
        <v>9919113.4399999976</v>
      </c>
      <c r="M537" s="1">
        <v>5779456.6900000013</v>
      </c>
      <c r="N537" s="1">
        <v>2018.21</v>
      </c>
      <c r="O537" s="1">
        <v>0</v>
      </c>
      <c r="P537" s="1">
        <v>0</v>
      </c>
      <c r="Q537" s="1">
        <f t="shared" ref="Q537:Q538" si="458">SUM(G537:P537)</f>
        <v>59961786.269999973</v>
      </c>
    </row>
    <row r="538" spans="1:17" s="20" customFormat="1" ht="13.15" customHeight="1" x14ac:dyDescent="0.25">
      <c r="A538" s="4" t="s">
        <v>144</v>
      </c>
      <c r="B538" s="4" t="s">
        <v>523</v>
      </c>
      <c r="C538" s="13" t="s">
        <v>200</v>
      </c>
      <c r="D538" s="19" t="s">
        <v>675</v>
      </c>
      <c r="E538" s="13"/>
      <c r="F538" s="19"/>
      <c r="G538" s="1">
        <v>44619.44</v>
      </c>
      <c r="H538" s="1">
        <v>26708.9</v>
      </c>
      <c r="I538" s="1">
        <v>83240.320000000007</v>
      </c>
      <c r="J538" s="1">
        <v>0</v>
      </c>
      <c r="K538" s="1">
        <v>0</v>
      </c>
      <c r="L538" s="1">
        <v>20422.650000000001</v>
      </c>
      <c r="M538" s="1">
        <v>83494.25</v>
      </c>
      <c r="N538" s="1">
        <v>0</v>
      </c>
      <c r="O538" s="1">
        <v>0</v>
      </c>
      <c r="P538" s="1">
        <v>0</v>
      </c>
      <c r="Q538" s="1">
        <f t="shared" si="458"/>
        <v>258485.56</v>
      </c>
    </row>
    <row r="539" spans="1:17" s="20" customFormat="1" ht="13.15" customHeight="1" x14ac:dyDescent="0.25">
      <c r="A539" s="4" t="s">
        <v>144</v>
      </c>
      <c r="B539" s="4" t="s">
        <v>523</v>
      </c>
      <c r="C539" s="13" t="s">
        <v>200</v>
      </c>
      <c r="D539" s="19" t="s">
        <v>454</v>
      </c>
      <c r="E539" s="13"/>
      <c r="F539" s="19"/>
      <c r="G539" s="1">
        <v>19109621.619999975</v>
      </c>
      <c r="H539" s="1">
        <v>9565599.0100000016</v>
      </c>
      <c r="I539" s="1">
        <v>15740545.959999999</v>
      </c>
      <c r="J539" s="1">
        <v>0</v>
      </c>
      <c r="K539" s="1">
        <v>0</v>
      </c>
      <c r="L539" s="1">
        <v>9939536.089999998</v>
      </c>
      <c r="M539" s="1">
        <v>5862950.9400000013</v>
      </c>
      <c r="N539" s="1">
        <v>2018.21</v>
      </c>
      <c r="O539" s="1">
        <v>0</v>
      </c>
      <c r="P539" s="1">
        <v>0</v>
      </c>
      <c r="Q539" s="1">
        <f t="shared" ref="G539:Q539" si="459">Q537+Q538</f>
        <v>60220271.829999976</v>
      </c>
    </row>
    <row r="540" spans="1:17" ht="13.15" customHeight="1" x14ac:dyDescent="0.2">
      <c r="A540" s="4" t="s">
        <v>144</v>
      </c>
      <c r="B540" s="4" t="s">
        <v>523</v>
      </c>
      <c r="C540" s="9" t="s">
        <v>200</v>
      </c>
      <c r="D540" s="9" t="s">
        <v>690</v>
      </c>
      <c r="E540" s="14"/>
      <c r="F540" s="14">
        <v>5845.6</v>
      </c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>
        <f t="shared" ref="Q540" si="460">Q539/F540</f>
        <v>10301.811932051452</v>
      </c>
    </row>
    <row r="541" spans="1:17" ht="13.15" customHeight="1" x14ac:dyDescent="0.2">
      <c r="A541" s="4" t="str">
        <f>A540</f>
        <v>1180</v>
      </c>
      <c r="B541" s="4" t="str">
        <f t="shared" ref="B541" si="461">B540</f>
        <v>GARFIROARING FORK</v>
      </c>
      <c r="C541" s="9" t="str">
        <f t="shared" ref="C541" si="462">C540</f>
        <v xml:space="preserve">$ </v>
      </c>
      <c r="D541" s="9" t="s">
        <v>691</v>
      </c>
      <c r="E541" s="14"/>
      <c r="F541" s="14">
        <v>5772</v>
      </c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>
        <f t="shared" ref="Q541" si="463">Q539/F541</f>
        <v>10433.172527720024</v>
      </c>
    </row>
    <row r="542" spans="1:17" s="25" customFormat="1" ht="13.15" customHeight="1" x14ac:dyDescent="0.2">
      <c r="A542" s="4" t="s">
        <v>144</v>
      </c>
      <c r="B542" s="4" t="s">
        <v>523</v>
      </c>
      <c r="C542" s="14" t="s">
        <v>199</v>
      </c>
      <c r="D542" s="2" t="s">
        <v>676</v>
      </c>
      <c r="E542" s="14"/>
      <c r="F542" s="14"/>
      <c r="G542" s="24">
        <v>31.732871737852435</v>
      </c>
      <c r="H542" s="24">
        <v>15.884350434357723</v>
      </c>
      <c r="I542" s="24">
        <v>26.138284470776036</v>
      </c>
      <c r="J542" s="24">
        <v>0</v>
      </c>
      <c r="K542" s="24">
        <v>0</v>
      </c>
      <c r="L542" s="24">
        <v>16.505299275398507</v>
      </c>
      <c r="M542" s="24">
        <v>9.735842701857834</v>
      </c>
      <c r="N542" s="24">
        <v>3.3513797574633115E-3</v>
      </c>
      <c r="O542" s="24">
        <v>0</v>
      </c>
      <c r="P542" s="24">
        <v>0</v>
      </c>
      <c r="Q542" s="24">
        <f t="shared" ref="G542:Q542" si="464">(Q539/$Q539)*100</f>
        <v>100</v>
      </c>
    </row>
    <row r="543" spans="1:17" ht="13.15" customHeight="1" x14ac:dyDescent="0.2">
      <c r="A543" s="4" t="s">
        <v>144</v>
      </c>
      <c r="B543" s="4" t="s">
        <v>523</v>
      </c>
      <c r="C543" s="9"/>
      <c r="D543" s="9"/>
      <c r="E543" s="14"/>
      <c r="F543" s="14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</row>
    <row r="544" spans="1:17" ht="13.15" customHeight="1" x14ac:dyDescent="0.2">
      <c r="A544" s="4" t="s">
        <v>57</v>
      </c>
      <c r="B544" s="4" t="s">
        <v>524</v>
      </c>
      <c r="C544" s="15"/>
      <c r="D544" s="16" t="s">
        <v>367</v>
      </c>
      <c r="E544" s="17" t="s">
        <v>368</v>
      </c>
      <c r="F544" s="1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</row>
    <row r="545" spans="1:17" s="20" customFormat="1" ht="13.15" customHeight="1" x14ac:dyDescent="0.25">
      <c r="A545" s="4" t="s">
        <v>57</v>
      </c>
      <c r="B545" s="4" t="s">
        <v>524</v>
      </c>
      <c r="C545" s="13" t="s">
        <v>200</v>
      </c>
      <c r="D545" s="19" t="s">
        <v>674</v>
      </c>
      <c r="E545" s="13"/>
      <c r="F545" s="19"/>
      <c r="G545" s="1">
        <v>17419846.010000009</v>
      </c>
      <c r="H545" s="1">
        <v>7633827.6100000013</v>
      </c>
      <c r="I545" s="1">
        <v>9071604.0600000042</v>
      </c>
      <c r="J545" s="1">
        <v>0</v>
      </c>
      <c r="K545" s="1">
        <v>0</v>
      </c>
      <c r="L545" s="1">
        <v>0</v>
      </c>
      <c r="M545" s="1">
        <v>2918241.27</v>
      </c>
      <c r="N545" s="1">
        <v>0</v>
      </c>
      <c r="O545" s="1">
        <v>1178720</v>
      </c>
      <c r="P545" s="1">
        <v>2888.4700000000003</v>
      </c>
      <c r="Q545" s="1">
        <f t="shared" ref="Q545:Q546" si="465">SUM(G545:P545)</f>
        <v>38225127.420000017</v>
      </c>
    </row>
    <row r="546" spans="1:17" s="20" customFormat="1" ht="13.15" customHeight="1" x14ac:dyDescent="0.25">
      <c r="A546" s="4" t="s">
        <v>57</v>
      </c>
      <c r="B546" s="4" t="s">
        <v>524</v>
      </c>
      <c r="C546" s="13" t="s">
        <v>200</v>
      </c>
      <c r="D546" s="19" t="s">
        <v>675</v>
      </c>
      <c r="E546" s="13"/>
      <c r="F546" s="19"/>
      <c r="G546" s="1">
        <v>0</v>
      </c>
      <c r="H546" s="1">
        <v>0</v>
      </c>
      <c r="I546" s="1">
        <v>26255.03</v>
      </c>
      <c r="J546" s="1">
        <v>0</v>
      </c>
      <c r="K546" s="1">
        <v>0</v>
      </c>
      <c r="L546" s="1">
        <v>0</v>
      </c>
      <c r="M546" s="1">
        <v>10324</v>
      </c>
      <c r="N546" s="1">
        <v>0</v>
      </c>
      <c r="O546" s="1">
        <v>0</v>
      </c>
      <c r="P546" s="1">
        <v>0</v>
      </c>
      <c r="Q546" s="1">
        <f t="shared" si="465"/>
        <v>36579.03</v>
      </c>
    </row>
    <row r="547" spans="1:17" s="20" customFormat="1" ht="13.15" customHeight="1" x14ac:dyDescent="0.25">
      <c r="A547" s="4" t="s">
        <v>57</v>
      </c>
      <c r="B547" s="4" t="s">
        <v>524</v>
      </c>
      <c r="C547" s="13" t="s">
        <v>200</v>
      </c>
      <c r="D547" s="19" t="s">
        <v>454</v>
      </c>
      <c r="E547" s="13"/>
      <c r="F547" s="19"/>
      <c r="G547" s="1">
        <v>17419846.010000009</v>
      </c>
      <c r="H547" s="1">
        <v>7633827.6100000013</v>
      </c>
      <c r="I547" s="1">
        <v>9097859.0900000036</v>
      </c>
      <c r="J547" s="1">
        <v>0</v>
      </c>
      <c r="K547" s="1">
        <v>0</v>
      </c>
      <c r="L547" s="1">
        <v>0</v>
      </c>
      <c r="M547" s="1">
        <v>2928565.27</v>
      </c>
      <c r="N547" s="1">
        <v>0</v>
      </c>
      <c r="O547" s="1">
        <v>1178720</v>
      </c>
      <c r="P547" s="1">
        <v>2888.4700000000003</v>
      </c>
      <c r="Q547" s="1">
        <f t="shared" ref="G547:Q547" si="466">Q545+Q546</f>
        <v>38261706.450000018</v>
      </c>
    </row>
    <row r="548" spans="1:17" ht="13.15" customHeight="1" x14ac:dyDescent="0.2">
      <c r="A548" s="4" t="s">
        <v>57</v>
      </c>
      <c r="B548" s="4" t="s">
        <v>524</v>
      </c>
      <c r="C548" s="9" t="s">
        <v>200</v>
      </c>
      <c r="D548" s="9" t="s">
        <v>690</v>
      </c>
      <c r="E548" s="14"/>
      <c r="F548" s="14">
        <v>4664.3999999999996</v>
      </c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>
        <f t="shared" ref="Q548" si="467">Q547/F548</f>
        <v>8202.9213725238023</v>
      </c>
    </row>
    <row r="549" spans="1:17" ht="13.15" customHeight="1" x14ac:dyDescent="0.2">
      <c r="A549" s="4" t="str">
        <f>A548</f>
        <v>1195</v>
      </c>
      <c r="B549" s="4" t="str">
        <f t="shared" ref="B549" si="468">B548</f>
        <v>GARFIGARFIELD RE-</v>
      </c>
      <c r="C549" s="9" t="str">
        <f t="shared" ref="C549" si="469">C548</f>
        <v xml:space="preserve">$ </v>
      </c>
      <c r="D549" s="9" t="s">
        <v>691</v>
      </c>
      <c r="E549" s="14"/>
      <c r="F549" s="14">
        <v>4662</v>
      </c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>
        <f t="shared" ref="Q549" si="470">Q547/F549</f>
        <v>8207.144240669244</v>
      </c>
    </row>
    <row r="550" spans="1:17" s="25" customFormat="1" ht="13.15" customHeight="1" x14ac:dyDescent="0.2">
      <c r="A550" s="4" t="s">
        <v>57</v>
      </c>
      <c r="B550" s="4" t="s">
        <v>524</v>
      </c>
      <c r="C550" s="14" t="s">
        <v>199</v>
      </c>
      <c r="D550" s="2" t="s">
        <v>676</v>
      </c>
      <c r="E550" s="14"/>
      <c r="F550" s="14"/>
      <c r="G550" s="24">
        <v>45.528147137828455</v>
      </c>
      <c r="H550" s="24">
        <v>19.951613031101488</v>
      </c>
      <c r="I550" s="24">
        <v>23.77797525023874</v>
      </c>
      <c r="J550" s="24">
        <v>0</v>
      </c>
      <c r="K550" s="24">
        <v>0</v>
      </c>
      <c r="L550" s="24">
        <v>0</v>
      </c>
      <c r="M550" s="24">
        <v>7.6540372652406843</v>
      </c>
      <c r="N550" s="24">
        <v>0</v>
      </c>
      <c r="O550" s="24">
        <v>3.0806780704889327</v>
      </c>
      <c r="P550" s="24">
        <v>7.5492451016909599E-3</v>
      </c>
      <c r="Q550" s="24">
        <f t="shared" ref="G550:Q550" si="471">(Q547/$Q547)*100</f>
        <v>100</v>
      </c>
    </row>
    <row r="551" spans="1:17" ht="13.15" customHeight="1" x14ac:dyDescent="0.2">
      <c r="A551" s="4" t="s">
        <v>57</v>
      </c>
      <c r="B551" s="4" t="s">
        <v>524</v>
      </c>
      <c r="C551" s="9"/>
      <c r="D551" s="9"/>
      <c r="E551" s="14"/>
      <c r="F551" s="14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</row>
    <row r="552" spans="1:17" ht="13.15" customHeight="1" x14ac:dyDescent="0.2">
      <c r="A552" s="4" t="s">
        <v>53</v>
      </c>
      <c r="B552" s="4" t="s">
        <v>525</v>
      </c>
      <c r="C552" s="15"/>
      <c r="D552" s="16" t="s">
        <v>367</v>
      </c>
      <c r="E552" s="17" t="s">
        <v>366</v>
      </c>
      <c r="F552" s="1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</row>
    <row r="553" spans="1:17" s="20" customFormat="1" ht="13.15" customHeight="1" x14ac:dyDescent="0.25">
      <c r="A553" s="4" t="s">
        <v>53</v>
      </c>
      <c r="B553" s="4" t="s">
        <v>525</v>
      </c>
      <c r="C553" s="13" t="s">
        <v>200</v>
      </c>
      <c r="D553" s="19" t="s">
        <v>674</v>
      </c>
      <c r="E553" s="13"/>
      <c r="F553" s="19"/>
      <c r="G553" s="1">
        <v>4274504.589999998</v>
      </c>
      <c r="H553" s="1">
        <v>1780678.6199999999</v>
      </c>
      <c r="I553" s="1">
        <v>2377291.1700000004</v>
      </c>
      <c r="J553" s="1">
        <v>0</v>
      </c>
      <c r="K553" s="1">
        <v>0</v>
      </c>
      <c r="L553" s="1">
        <v>0</v>
      </c>
      <c r="M553" s="1">
        <v>450035.37</v>
      </c>
      <c r="N553" s="1">
        <v>0</v>
      </c>
      <c r="O553" s="1">
        <v>215403.04</v>
      </c>
      <c r="P553" s="1">
        <v>0</v>
      </c>
      <c r="Q553" s="1">
        <f t="shared" ref="Q553:Q554" si="472">SUM(G553:P553)</f>
        <v>9097912.7899999972</v>
      </c>
    </row>
    <row r="554" spans="1:17" s="20" customFormat="1" ht="13.15" customHeight="1" x14ac:dyDescent="0.25">
      <c r="A554" s="4" t="s">
        <v>53</v>
      </c>
      <c r="B554" s="4" t="s">
        <v>525</v>
      </c>
      <c r="C554" s="13" t="s">
        <v>200</v>
      </c>
      <c r="D554" s="19" t="s">
        <v>675</v>
      </c>
      <c r="E554" s="13"/>
      <c r="F554" s="19"/>
      <c r="G554" s="1">
        <v>45990</v>
      </c>
      <c r="H554" s="1">
        <v>22995</v>
      </c>
      <c r="I554" s="1">
        <v>22995</v>
      </c>
      <c r="J554" s="1">
        <v>0</v>
      </c>
      <c r="K554" s="1">
        <v>0</v>
      </c>
      <c r="L554" s="1">
        <v>0</v>
      </c>
      <c r="M554" s="1">
        <v>7530.42</v>
      </c>
      <c r="N554" s="1">
        <v>0</v>
      </c>
      <c r="O554" s="1">
        <v>0</v>
      </c>
      <c r="P554" s="1">
        <v>0</v>
      </c>
      <c r="Q554" s="1">
        <f t="shared" si="472"/>
        <v>99510.42</v>
      </c>
    </row>
    <row r="555" spans="1:17" s="20" customFormat="1" ht="13.15" customHeight="1" x14ac:dyDescent="0.25">
      <c r="A555" s="4" t="s">
        <v>53</v>
      </c>
      <c r="B555" s="4" t="s">
        <v>525</v>
      </c>
      <c r="C555" s="13" t="s">
        <v>200</v>
      </c>
      <c r="D555" s="19" t="s">
        <v>454</v>
      </c>
      <c r="E555" s="13"/>
      <c r="F555" s="19"/>
      <c r="G555" s="1">
        <v>4320494.589999998</v>
      </c>
      <c r="H555" s="1">
        <v>1803673.6199999999</v>
      </c>
      <c r="I555" s="1">
        <v>2400286.1700000004</v>
      </c>
      <c r="J555" s="1">
        <v>0</v>
      </c>
      <c r="K555" s="1">
        <v>0</v>
      </c>
      <c r="L555" s="1">
        <v>0</v>
      </c>
      <c r="M555" s="1">
        <v>457565.79</v>
      </c>
      <c r="N555" s="1">
        <v>0</v>
      </c>
      <c r="O555" s="1">
        <v>215403.04</v>
      </c>
      <c r="P555" s="1">
        <v>0</v>
      </c>
      <c r="Q555" s="1">
        <f t="shared" ref="G555:Q555" si="473">Q553+Q554</f>
        <v>9197423.2099999972</v>
      </c>
    </row>
    <row r="556" spans="1:17" ht="13.15" customHeight="1" x14ac:dyDescent="0.2">
      <c r="A556" s="4" t="s">
        <v>53</v>
      </c>
      <c r="B556" s="4" t="s">
        <v>525</v>
      </c>
      <c r="C556" s="9" t="s">
        <v>200</v>
      </c>
      <c r="D556" s="9" t="s">
        <v>690</v>
      </c>
      <c r="E556" s="14"/>
      <c r="F556" s="14">
        <v>1196.3</v>
      </c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>
        <f t="shared" ref="Q556" si="474">Q555/F556</f>
        <v>7688.2247011619138</v>
      </c>
    </row>
    <row r="557" spans="1:17" ht="13.15" customHeight="1" x14ac:dyDescent="0.2">
      <c r="A557" s="4" t="str">
        <f>A556</f>
        <v>1220</v>
      </c>
      <c r="B557" s="4" t="str">
        <f t="shared" ref="B557" si="475">B556</f>
        <v>GARFIGARFIELD 16</v>
      </c>
      <c r="C557" s="9" t="str">
        <f t="shared" ref="C557" si="476">C556</f>
        <v xml:space="preserve">$ </v>
      </c>
      <c r="D557" s="9" t="s">
        <v>691</v>
      </c>
      <c r="E557" s="14"/>
      <c r="F557" s="14">
        <v>1198</v>
      </c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>
        <f t="shared" ref="Q557" si="477">Q555/F557</f>
        <v>7677.3148664440714</v>
      </c>
    </row>
    <row r="558" spans="1:17" s="25" customFormat="1" ht="13.15" customHeight="1" x14ac:dyDescent="0.2">
      <c r="A558" s="4" t="s">
        <v>53</v>
      </c>
      <c r="B558" s="4" t="s">
        <v>525</v>
      </c>
      <c r="C558" s="14" t="s">
        <v>199</v>
      </c>
      <c r="D558" s="2" t="s">
        <v>676</v>
      </c>
      <c r="E558" s="14"/>
      <c r="F558" s="14"/>
      <c r="G558" s="24">
        <v>46.975054766453432</v>
      </c>
      <c r="H558" s="24">
        <v>19.610640706833372</v>
      </c>
      <c r="I558" s="24">
        <v>26.097376571627841</v>
      </c>
      <c r="J558" s="24">
        <v>0</v>
      </c>
      <c r="K558" s="24">
        <v>0</v>
      </c>
      <c r="L558" s="24">
        <v>0</v>
      </c>
      <c r="M558" s="24">
        <v>4.9749346045369176</v>
      </c>
      <c r="N558" s="24">
        <v>0</v>
      </c>
      <c r="O558" s="24">
        <v>2.3419933505484529</v>
      </c>
      <c r="P558" s="24">
        <v>0</v>
      </c>
      <c r="Q558" s="24">
        <f t="shared" ref="G558:Q558" si="478">(Q555/$Q555)*100</f>
        <v>100</v>
      </c>
    </row>
    <row r="559" spans="1:17" ht="13.15" customHeight="1" x14ac:dyDescent="0.2">
      <c r="A559" s="4" t="s">
        <v>53</v>
      </c>
      <c r="B559" s="4" t="s">
        <v>525</v>
      </c>
      <c r="C559" s="9"/>
      <c r="D559" s="9"/>
      <c r="E559" s="14"/>
      <c r="F559" s="14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</row>
    <row r="560" spans="1:17" ht="13.15" customHeight="1" x14ac:dyDescent="0.2">
      <c r="A560" s="4" t="s">
        <v>184</v>
      </c>
      <c r="B560" s="4" t="s">
        <v>526</v>
      </c>
      <c r="C560" s="15"/>
      <c r="D560" s="16" t="s">
        <v>365</v>
      </c>
      <c r="E560" s="17" t="s">
        <v>364</v>
      </c>
      <c r="F560" s="1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</row>
    <row r="561" spans="1:17" s="20" customFormat="1" ht="13.15" customHeight="1" x14ac:dyDescent="0.25">
      <c r="A561" s="4" t="s">
        <v>184</v>
      </c>
      <c r="B561" s="4" t="s">
        <v>526</v>
      </c>
      <c r="C561" s="13" t="s">
        <v>200</v>
      </c>
      <c r="D561" s="19" t="s">
        <v>674</v>
      </c>
      <c r="E561" s="13"/>
      <c r="F561" s="19"/>
      <c r="G561" s="1">
        <v>1456298.0000000005</v>
      </c>
      <c r="H561" s="1">
        <v>622776.87</v>
      </c>
      <c r="I561" s="1">
        <v>1047138.9299999997</v>
      </c>
      <c r="J561" s="1">
        <v>0</v>
      </c>
      <c r="K561" s="1">
        <v>0</v>
      </c>
      <c r="L561" s="1">
        <v>235668.17</v>
      </c>
      <c r="M561" s="1">
        <v>97562.279999999984</v>
      </c>
      <c r="N561" s="1">
        <v>0</v>
      </c>
      <c r="O561" s="1">
        <v>0</v>
      </c>
      <c r="P561" s="1">
        <v>258084.19999999998</v>
      </c>
      <c r="Q561" s="1">
        <f t="shared" ref="Q561:Q562" si="479">SUM(G561:P561)</f>
        <v>3717528.45</v>
      </c>
    </row>
    <row r="562" spans="1:17" s="20" customFormat="1" ht="13.15" customHeight="1" x14ac:dyDescent="0.25">
      <c r="A562" s="4" t="s">
        <v>184</v>
      </c>
      <c r="B562" s="4" t="s">
        <v>526</v>
      </c>
      <c r="C562" s="13" t="s">
        <v>200</v>
      </c>
      <c r="D562" s="19" t="s">
        <v>675</v>
      </c>
      <c r="E562" s="13"/>
      <c r="F562" s="19"/>
      <c r="G562" s="1">
        <v>200</v>
      </c>
      <c r="H562" s="1">
        <v>0</v>
      </c>
      <c r="I562" s="1">
        <v>2164.9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f t="shared" si="479"/>
        <v>2364.9</v>
      </c>
    </row>
    <row r="563" spans="1:17" s="20" customFormat="1" ht="13.15" customHeight="1" x14ac:dyDescent="0.25">
      <c r="A563" s="4" t="s">
        <v>184</v>
      </c>
      <c r="B563" s="4" t="s">
        <v>526</v>
      </c>
      <c r="C563" s="13" t="s">
        <v>200</v>
      </c>
      <c r="D563" s="19" t="s">
        <v>454</v>
      </c>
      <c r="E563" s="13"/>
      <c r="F563" s="19"/>
      <c r="G563" s="1">
        <v>1456498.0000000005</v>
      </c>
      <c r="H563" s="1">
        <v>622776.87</v>
      </c>
      <c r="I563" s="1">
        <v>1049303.8299999996</v>
      </c>
      <c r="J563" s="1">
        <v>0</v>
      </c>
      <c r="K563" s="1">
        <v>0</v>
      </c>
      <c r="L563" s="1">
        <v>235668.17</v>
      </c>
      <c r="M563" s="1">
        <v>97562.279999999984</v>
      </c>
      <c r="N563" s="1">
        <v>0</v>
      </c>
      <c r="O563" s="1">
        <v>0</v>
      </c>
      <c r="P563" s="1">
        <v>258084.19999999998</v>
      </c>
      <c r="Q563" s="1">
        <f t="shared" ref="G563:Q563" si="480">Q561+Q562</f>
        <v>3719893.35</v>
      </c>
    </row>
    <row r="564" spans="1:17" ht="13.15" customHeight="1" x14ac:dyDescent="0.2">
      <c r="A564" s="4" t="s">
        <v>184</v>
      </c>
      <c r="B564" s="4" t="s">
        <v>526</v>
      </c>
      <c r="C564" s="9" t="s">
        <v>200</v>
      </c>
      <c r="D564" s="9" t="s">
        <v>690</v>
      </c>
      <c r="E564" s="14"/>
      <c r="F564" s="14">
        <v>422</v>
      </c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>
        <f t="shared" ref="Q564" si="481">Q563/F564</f>
        <v>8814.9131516587677</v>
      </c>
    </row>
    <row r="565" spans="1:17" ht="13.15" customHeight="1" x14ac:dyDescent="0.2">
      <c r="A565" s="4" t="str">
        <f>A564</f>
        <v>1330</v>
      </c>
      <c r="B565" s="4" t="str">
        <f t="shared" ref="B565" si="482">B564</f>
        <v>GILPIGILPIN COUNT</v>
      </c>
      <c r="C565" s="9" t="str">
        <f t="shared" ref="C565" si="483">C564</f>
        <v xml:space="preserve">$ </v>
      </c>
      <c r="D565" s="9" t="s">
        <v>691</v>
      </c>
      <c r="E565" s="14"/>
      <c r="F565" s="14">
        <v>408</v>
      </c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>
        <f t="shared" ref="Q565" si="484">Q563/F565</f>
        <v>9117.3856617647052</v>
      </c>
    </row>
    <row r="566" spans="1:17" s="25" customFormat="1" ht="13.15" customHeight="1" x14ac:dyDescent="0.2">
      <c r="A566" s="4" t="s">
        <v>184</v>
      </c>
      <c r="B566" s="4" t="s">
        <v>526</v>
      </c>
      <c r="C566" s="14" t="s">
        <v>199</v>
      </c>
      <c r="D566" s="2" t="s">
        <v>676</v>
      </c>
      <c r="E566" s="14"/>
      <c r="F566" s="14"/>
      <c r="G566" s="24">
        <v>39.154294571375289</v>
      </c>
      <c r="H566" s="24">
        <v>16.741793686101243</v>
      </c>
      <c r="I566" s="24">
        <v>28.207900906621415</v>
      </c>
      <c r="J566" s="24">
        <v>0</v>
      </c>
      <c r="K566" s="24">
        <v>0</v>
      </c>
      <c r="L566" s="24">
        <v>6.3353474905402871</v>
      </c>
      <c r="M566" s="24">
        <v>2.6227171270918284</v>
      </c>
      <c r="N566" s="24">
        <v>0</v>
      </c>
      <c r="O566" s="24">
        <v>0</v>
      </c>
      <c r="P566" s="24">
        <v>6.9379462182699401</v>
      </c>
      <c r="Q566" s="24">
        <f t="shared" ref="G566:Q566" si="485">(Q563/$Q563)*100</f>
        <v>100</v>
      </c>
    </row>
    <row r="567" spans="1:17" ht="13.15" customHeight="1" x14ac:dyDescent="0.2">
      <c r="A567" s="4" t="s">
        <v>184</v>
      </c>
      <c r="B567" s="4" t="s">
        <v>526</v>
      </c>
      <c r="C567" s="9"/>
      <c r="D567" s="9"/>
      <c r="E567" s="14"/>
      <c r="F567" s="14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</row>
    <row r="568" spans="1:17" ht="13.15" customHeight="1" x14ac:dyDescent="0.2">
      <c r="A568" s="4" t="s">
        <v>39</v>
      </c>
      <c r="B568" s="4" t="s">
        <v>527</v>
      </c>
      <c r="C568" s="15"/>
      <c r="D568" s="16" t="s">
        <v>362</v>
      </c>
      <c r="E568" s="17" t="s">
        <v>363</v>
      </c>
      <c r="F568" s="1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</row>
    <row r="569" spans="1:17" s="20" customFormat="1" ht="13.15" customHeight="1" x14ac:dyDescent="0.25">
      <c r="A569" s="4" t="s">
        <v>39</v>
      </c>
      <c r="B569" s="4" t="s">
        <v>527</v>
      </c>
      <c r="C569" s="13" t="s">
        <v>200</v>
      </c>
      <c r="D569" s="19" t="s">
        <v>674</v>
      </c>
      <c r="E569" s="13"/>
      <c r="F569" s="19"/>
      <c r="G569" s="1">
        <v>1677199.8599999996</v>
      </c>
      <c r="H569" s="1">
        <v>634622.08000000019</v>
      </c>
      <c r="I569" s="1">
        <v>1134707.3800000001</v>
      </c>
      <c r="J569" s="1">
        <v>0</v>
      </c>
      <c r="K569" s="1">
        <v>0</v>
      </c>
      <c r="L569" s="1">
        <v>0</v>
      </c>
      <c r="M569" s="1">
        <v>344641.81</v>
      </c>
      <c r="N569" s="1">
        <v>0</v>
      </c>
      <c r="O569" s="1">
        <v>41148</v>
      </c>
      <c r="P569" s="1">
        <v>0</v>
      </c>
      <c r="Q569" s="1">
        <f t="shared" ref="Q569:Q570" si="486">SUM(G569:P569)</f>
        <v>3832319.1300000004</v>
      </c>
    </row>
    <row r="570" spans="1:17" s="20" customFormat="1" ht="13.15" customHeight="1" x14ac:dyDescent="0.25">
      <c r="A570" s="4" t="s">
        <v>39</v>
      </c>
      <c r="B570" s="4" t="s">
        <v>527</v>
      </c>
      <c r="C570" s="13" t="s">
        <v>200</v>
      </c>
      <c r="D570" s="19" t="s">
        <v>675</v>
      </c>
      <c r="E570" s="13"/>
      <c r="F570" s="19"/>
      <c r="G570" s="1">
        <v>1162.1199999999999</v>
      </c>
      <c r="H570" s="1">
        <v>949.28000000000009</v>
      </c>
      <c r="I570" s="1">
        <v>10272.280000000001</v>
      </c>
      <c r="J570" s="1">
        <v>0</v>
      </c>
      <c r="K570" s="1">
        <v>0</v>
      </c>
      <c r="L570" s="1">
        <v>0</v>
      </c>
      <c r="M570" s="1">
        <v>7579.11</v>
      </c>
      <c r="N570" s="1">
        <v>0</v>
      </c>
      <c r="O570" s="1">
        <v>0</v>
      </c>
      <c r="P570" s="1">
        <v>0</v>
      </c>
      <c r="Q570" s="1">
        <f t="shared" si="486"/>
        <v>19962.79</v>
      </c>
    </row>
    <row r="571" spans="1:17" s="20" customFormat="1" ht="13.15" customHeight="1" x14ac:dyDescent="0.25">
      <c r="A571" s="4" t="s">
        <v>39</v>
      </c>
      <c r="B571" s="4" t="s">
        <v>527</v>
      </c>
      <c r="C571" s="13" t="s">
        <v>200</v>
      </c>
      <c r="D571" s="19" t="s">
        <v>454</v>
      </c>
      <c r="E571" s="13"/>
      <c r="F571" s="19"/>
      <c r="G571" s="1">
        <v>1678361.9799999997</v>
      </c>
      <c r="H571" s="1">
        <v>635571.36000000022</v>
      </c>
      <c r="I571" s="1">
        <v>1144979.6600000001</v>
      </c>
      <c r="J571" s="1">
        <v>0</v>
      </c>
      <c r="K571" s="1">
        <v>0</v>
      </c>
      <c r="L571" s="1">
        <v>0</v>
      </c>
      <c r="M571" s="1">
        <v>352220.92</v>
      </c>
      <c r="N571" s="1">
        <v>0</v>
      </c>
      <c r="O571" s="1">
        <v>41148</v>
      </c>
      <c r="P571" s="1">
        <v>0</v>
      </c>
      <c r="Q571" s="1">
        <f t="shared" ref="G571:Q571" si="487">Q569+Q570</f>
        <v>3852281.9200000004</v>
      </c>
    </row>
    <row r="572" spans="1:17" ht="13.15" customHeight="1" x14ac:dyDescent="0.2">
      <c r="A572" s="4" t="s">
        <v>39</v>
      </c>
      <c r="B572" s="4" t="s">
        <v>527</v>
      </c>
      <c r="C572" s="9" t="s">
        <v>200</v>
      </c>
      <c r="D572" s="9" t="s">
        <v>690</v>
      </c>
      <c r="E572" s="14"/>
      <c r="F572" s="14">
        <v>418</v>
      </c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>
        <f t="shared" ref="Q572" si="488">Q571/F572</f>
        <v>9215.9854545454564</v>
      </c>
    </row>
    <row r="573" spans="1:17" ht="13.15" customHeight="1" x14ac:dyDescent="0.2">
      <c r="A573" s="4" t="str">
        <f>A572</f>
        <v>1340</v>
      </c>
      <c r="B573" s="4" t="str">
        <f t="shared" ref="B573" si="489">B572</f>
        <v>GRANDWEST GRAND 1</v>
      </c>
      <c r="C573" s="9" t="str">
        <f t="shared" ref="C573" si="490">C572</f>
        <v xml:space="preserve">$ </v>
      </c>
      <c r="D573" s="9" t="s">
        <v>691</v>
      </c>
      <c r="E573" s="14"/>
      <c r="F573" s="14">
        <v>393</v>
      </c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>
        <f t="shared" ref="Q573" si="491">Q571/F573</f>
        <v>9802.2440712468197</v>
      </c>
    </row>
    <row r="574" spans="1:17" s="25" customFormat="1" ht="13.15" customHeight="1" x14ac:dyDescent="0.2">
      <c r="A574" s="4" t="s">
        <v>39</v>
      </c>
      <c r="B574" s="4" t="s">
        <v>527</v>
      </c>
      <c r="C574" s="14" t="s">
        <v>199</v>
      </c>
      <c r="D574" s="2" t="s">
        <v>676</v>
      </c>
      <c r="E574" s="14"/>
      <c r="F574" s="14"/>
      <c r="G574" s="24">
        <v>43.567994629011977</v>
      </c>
      <c r="H574" s="24">
        <v>16.498568204478662</v>
      </c>
      <c r="I574" s="24">
        <v>29.7221149380469</v>
      </c>
      <c r="J574" s="24">
        <v>0</v>
      </c>
      <c r="K574" s="24">
        <v>0</v>
      </c>
      <c r="L574" s="24">
        <v>0</v>
      </c>
      <c r="M574" s="24">
        <v>9.1431761048267202</v>
      </c>
      <c r="N574" s="24">
        <v>0</v>
      </c>
      <c r="O574" s="24">
        <v>1.0681461236357281</v>
      </c>
      <c r="P574" s="24">
        <v>0</v>
      </c>
      <c r="Q574" s="24">
        <f t="shared" ref="G574:Q574" si="492">(Q571/$Q571)*100</f>
        <v>100</v>
      </c>
    </row>
    <row r="575" spans="1:17" ht="13.15" customHeight="1" x14ac:dyDescent="0.2">
      <c r="A575" s="4" t="s">
        <v>39</v>
      </c>
      <c r="B575" s="4" t="s">
        <v>527</v>
      </c>
      <c r="C575" s="9"/>
      <c r="D575" s="9"/>
      <c r="E575" s="14"/>
      <c r="F575" s="14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</row>
    <row r="576" spans="1:17" ht="13.15" customHeight="1" x14ac:dyDescent="0.2">
      <c r="A576" s="4" t="s">
        <v>50</v>
      </c>
      <c r="B576" s="4" t="s">
        <v>528</v>
      </c>
      <c r="C576" s="15"/>
      <c r="D576" s="16" t="s">
        <v>362</v>
      </c>
      <c r="E576" s="17" t="s">
        <v>361</v>
      </c>
      <c r="F576" s="1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</row>
    <row r="577" spans="1:17" s="20" customFormat="1" ht="13.15" customHeight="1" x14ac:dyDescent="0.25">
      <c r="A577" s="4" t="s">
        <v>50</v>
      </c>
      <c r="B577" s="4" t="s">
        <v>528</v>
      </c>
      <c r="C577" s="13" t="s">
        <v>200</v>
      </c>
      <c r="D577" s="19" t="s">
        <v>674</v>
      </c>
      <c r="E577" s="13"/>
      <c r="F577" s="19"/>
      <c r="G577" s="1">
        <v>5881663.2499999981</v>
      </c>
      <c r="H577" s="1">
        <v>2550059.6500000004</v>
      </c>
      <c r="I577" s="1">
        <v>3322774.6899999995</v>
      </c>
      <c r="J577" s="1">
        <v>0</v>
      </c>
      <c r="K577" s="1">
        <v>0</v>
      </c>
      <c r="L577" s="1">
        <v>2868.52</v>
      </c>
      <c r="M577" s="1">
        <v>240523.51999999999</v>
      </c>
      <c r="N577" s="1">
        <v>0</v>
      </c>
      <c r="O577" s="1">
        <v>454225</v>
      </c>
      <c r="P577" s="1">
        <v>0</v>
      </c>
      <c r="Q577" s="1">
        <f t="shared" ref="Q577:Q578" si="493">SUM(G577:P577)</f>
        <v>12452114.629999997</v>
      </c>
    </row>
    <row r="578" spans="1:17" s="20" customFormat="1" ht="13.15" customHeight="1" x14ac:dyDescent="0.25">
      <c r="A578" s="4" t="s">
        <v>50</v>
      </c>
      <c r="B578" s="4" t="s">
        <v>528</v>
      </c>
      <c r="C578" s="13" t="s">
        <v>200</v>
      </c>
      <c r="D578" s="19" t="s">
        <v>675</v>
      </c>
      <c r="E578" s="13"/>
      <c r="F578" s="19"/>
      <c r="G578" s="1">
        <v>2766.91</v>
      </c>
      <c r="H578" s="1">
        <v>602</v>
      </c>
      <c r="I578" s="1">
        <v>2087.04</v>
      </c>
      <c r="J578" s="1">
        <v>0</v>
      </c>
      <c r="K578" s="1">
        <v>0</v>
      </c>
      <c r="L578" s="1">
        <v>0</v>
      </c>
      <c r="M578" s="1">
        <v>14781.14</v>
      </c>
      <c r="N578" s="1">
        <v>0</v>
      </c>
      <c r="O578" s="1">
        <v>0</v>
      </c>
      <c r="P578" s="1">
        <v>0</v>
      </c>
      <c r="Q578" s="1">
        <f t="shared" si="493"/>
        <v>20237.09</v>
      </c>
    </row>
    <row r="579" spans="1:17" s="20" customFormat="1" ht="13.15" customHeight="1" x14ac:dyDescent="0.25">
      <c r="A579" s="4" t="s">
        <v>50</v>
      </c>
      <c r="B579" s="4" t="s">
        <v>528</v>
      </c>
      <c r="C579" s="13" t="s">
        <v>200</v>
      </c>
      <c r="D579" s="19" t="s">
        <v>454</v>
      </c>
      <c r="E579" s="13"/>
      <c r="F579" s="19"/>
      <c r="G579" s="1">
        <v>5884430.1599999983</v>
      </c>
      <c r="H579" s="1">
        <v>2550661.6500000004</v>
      </c>
      <c r="I579" s="1">
        <v>3324861.7299999995</v>
      </c>
      <c r="J579" s="1">
        <v>0</v>
      </c>
      <c r="K579" s="1">
        <v>0</v>
      </c>
      <c r="L579" s="1">
        <v>2868.52</v>
      </c>
      <c r="M579" s="1">
        <v>255304.65999999997</v>
      </c>
      <c r="N579" s="1">
        <v>0</v>
      </c>
      <c r="O579" s="1">
        <v>454225</v>
      </c>
      <c r="P579" s="1">
        <v>0</v>
      </c>
      <c r="Q579" s="1">
        <f t="shared" ref="G579:Q579" si="494">Q577+Q578</f>
        <v>12472351.719999997</v>
      </c>
    </row>
    <row r="580" spans="1:17" ht="13.15" customHeight="1" x14ac:dyDescent="0.2">
      <c r="A580" s="4" t="s">
        <v>50</v>
      </c>
      <c r="B580" s="4" t="s">
        <v>528</v>
      </c>
      <c r="C580" s="9" t="s">
        <v>200</v>
      </c>
      <c r="D580" s="9" t="s">
        <v>690</v>
      </c>
      <c r="E580" s="14"/>
      <c r="F580" s="14">
        <v>1288.5</v>
      </c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>
        <f t="shared" ref="Q580" si="495">Q579/F580</f>
        <v>9679.7452231276657</v>
      </c>
    </row>
    <row r="581" spans="1:17" ht="13.15" customHeight="1" x14ac:dyDescent="0.2">
      <c r="A581" s="4" t="str">
        <f>A580</f>
        <v>1350</v>
      </c>
      <c r="B581" s="4" t="str">
        <f t="shared" ref="B581" si="496">B580</f>
        <v>GRANDEAST GRAND 2</v>
      </c>
      <c r="C581" s="9" t="str">
        <f t="shared" ref="C581" si="497">C580</f>
        <v xml:space="preserve">$ </v>
      </c>
      <c r="D581" s="9" t="s">
        <v>691</v>
      </c>
      <c r="E581" s="14"/>
      <c r="F581" s="14">
        <v>1283</v>
      </c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>
        <f t="shared" ref="Q581" si="498">Q579/F581</f>
        <v>9721.2406235385788</v>
      </c>
    </row>
    <row r="582" spans="1:17" s="25" customFormat="1" ht="13.15" customHeight="1" x14ac:dyDescent="0.2">
      <c r="A582" s="4" t="s">
        <v>50</v>
      </c>
      <c r="B582" s="4" t="s">
        <v>528</v>
      </c>
      <c r="C582" s="14" t="s">
        <v>199</v>
      </c>
      <c r="D582" s="2" t="s">
        <v>676</v>
      </c>
      <c r="E582" s="14"/>
      <c r="F582" s="14"/>
      <c r="G582" s="24">
        <v>47.179796497913387</v>
      </c>
      <c r="H582" s="24">
        <v>20.450526951624493</v>
      </c>
      <c r="I582" s="24">
        <v>26.657857352342212</v>
      </c>
      <c r="J582" s="24">
        <v>0</v>
      </c>
      <c r="K582" s="24">
        <v>0</v>
      </c>
      <c r="L582" s="24">
        <v>2.2999030691222368E-2</v>
      </c>
      <c r="M582" s="24">
        <v>2.0469648846625055</v>
      </c>
      <c r="N582" s="24">
        <v>0</v>
      </c>
      <c r="O582" s="24">
        <v>3.6418552827661923</v>
      </c>
      <c r="P582" s="24">
        <v>0</v>
      </c>
      <c r="Q582" s="24">
        <f t="shared" ref="G582:Q582" si="499">(Q579/$Q579)*100</f>
        <v>100</v>
      </c>
    </row>
    <row r="583" spans="1:17" ht="13.15" customHeight="1" x14ac:dyDescent="0.2">
      <c r="A583" s="4" t="s">
        <v>50</v>
      </c>
      <c r="B583" s="4" t="s">
        <v>528</v>
      </c>
      <c r="C583" s="9"/>
      <c r="D583" s="9"/>
      <c r="E583" s="14"/>
      <c r="F583" s="14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</row>
    <row r="584" spans="1:17" ht="13.15" customHeight="1" x14ac:dyDescent="0.2">
      <c r="A584" s="4" t="s">
        <v>17</v>
      </c>
      <c r="B584" s="4" t="s">
        <v>529</v>
      </c>
      <c r="C584" s="15"/>
      <c r="D584" s="16" t="s">
        <v>360</v>
      </c>
      <c r="E584" s="17" t="s">
        <v>359</v>
      </c>
      <c r="F584" s="1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</row>
    <row r="585" spans="1:17" s="20" customFormat="1" ht="13.15" customHeight="1" x14ac:dyDescent="0.25">
      <c r="A585" s="4" t="s">
        <v>17</v>
      </c>
      <c r="B585" s="4" t="s">
        <v>529</v>
      </c>
      <c r="C585" s="13" t="s">
        <v>200</v>
      </c>
      <c r="D585" s="19" t="s">
        <v>674</v>
      </c>
      <c r="E585" s="13"/>
      <c r="F585" s="19"/>
      <c r="G585" s="1">
        <v>1356530.1299999997</v>
      </c>
      <c r="H585" s="1">
        <v>0</v>
      </c>
      <c r="I585" s="1">
        <v>3284310.8400000012</v>
      </c>
      <c r="J585" s="1">
        <v>0</v>
      </c>
      <c r="K585" s="1">
        <v>0</v>
      </c>
      <c r="L585" s="1">
        <v>11375399.770000001</v>
      </c>
      <c r="M585" s="1">
        <v>796020.24000000022</v>
      </c>
      <c r="N585" s="1">
        <v>622.4</v>
      </c>
      <c r="O585" s="1">
        <v>581668</v>
      </c>
      <c r="P585" s="1">
        <v>0</v>
      </c>
      <c r="Q585" s="1">
        <f t="shared" ref="Q585:Q586" si="500">SUM(G585:P585)</f>
        <v>17394551.380000003</v>
      </c>
    </row>
    <row r="586" spans="1:17" s="20" customFormat="1" ht="13.15" customHeight="1" x14ac:dyDescent="0.25">
      <c r="A586" s="4" t="s">
        <v>17</v>
      </c>
      <c r="B586" s="4" t="s">
        <v>529</v>
      </c>
      <c r="C586" s="13" t="s">
        <v>200</v>
      </c>
      <c r="D586" s="19" t="s">
        <v>675</v>
      </c>
      <c r="E586" s="13"/>
      <c r="F586" s="19"/>
      <c r="G586" s="1">
        <v>0</v>
      </c>
      <c r="H586" s="1">
        <v>0</v>
      </c>
      <c r="I586" s="1">
        <v>17784.64</v>
      </c>
      <c r="J586" s="1">
        <v>0</v>
      </c>
      <c r="K586" s="1">
        <v>0</v>
      </c>
      <c r="L586" s="1">
        <v>91942.97</v>
      </c>
      <c r="M586" s="1">
        <v>19877.009999999998</v>
      </c>
      <c r="N586" s="1">
        <v>0</v>
      </c>
      <c r="O586" s="1">
        <v>0</v>
      </c>
      <c r="P586" s="1">
        <v>0</v>
      </c>
      <c r="Q586" s="1">
        <f t="shared" si="500"/>
        <v>129604.62</v>
      </c>
    </row>
    <row r="587" spans="1:17" s="20" customFormat="1" ht="13.15" customHeight="1" x14ac:dyDescent="0.25">
      <c r="A587" s="4" t="s">
        <v>17</v>
      </c>
      <c r="B587" s="4" t="s">
        <v>529</v>
      </c>
      <c r="C587" s="13" t="s">
        <v>200</v>
      </c>
      <c r="D587" s="19" t="s">
        <v>454</v>
      </c>
      <c r="E587" s="13"/>
      <c r="F587" s="19"/>
      <c r="G587" s="1">
        <v>1356530.1299999997</v>
      </c>
      <c r="H587" s="1">
        <v>0</v>
      </c>
      <c r="I587" s="1">
        <v>3302095.4800000014</v>
      </c>
      <c r="J587" s="1">
        <v>0</v>
      </c>
      <c r="K587" s="1">
        <v>0</v>
      </c>
      <c r="L587" s="1">
        <v>11467342.740000002</v>
      </c>
      <c r="M587" s="1">
        <v>815897.25000000023</v>
      </c>
      <c r="N587" s="1">
        <v>622.4</v>
      </c>
      <c r="O587" s="1">
        <v>581668</v>
      </c>
      <c r="P587" s="1">
        <v>0</v>
      </c>
      <c r="Q587" s="1">
        <f t="shared" ref="G587:Q587" si="501">Q585+Q586</f>
        <v>17524156.000000004</v>
      </c>
    </row>
    <row r="588" spans="1:17" ht="13.15" customHeight="1" x14ac:dyDescent="0.2">
      <c r="A588" s="4" t="s">
        <v>17</v>
      </c>
      <c r="B588" s="4" t="s">
        <v>529</v>
      </c>
      <c r="C588" s="9" t="s">
        <v>200</v>
      </c>
      <c r="D588" s="9" t="s">
        <v>690</v>
      </c>
      <c r="E588" s="14"/>
      <c r="F588" s="14">
        <v>2041.5</v>
      </c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>
        <f t="shared" ref="Q588" si="502">Q587/F588</f>
        <v>8583.9608131276036</v>
      </c>
    </row>
    <row r="589" spans="1:17" ht="13.15" customHeight="1" x14ac:dyDescent="0.2">
      <c r="A589" s="4" t="str">
        <f>A588</f>
        <v>1360</v>
      </c>
      <c r="B589" s="4" t="str">
        <f t="shared" ref="B589" si="503">B588</f>
        <v>GUNNIGUNNISON WAT</v>
      </c>
      <c r="C589" s="9" t="str">
        <f t="shared" ref="C589" si="504">C588</f>
        <v xml:space="preserve">$ </v>
      </c>
      <c r="D589" s="9" t="s">
        <v>691</v>
      </c>
      <c r="E589" s="14"/>
      <c r="F589" s="14">
        <v>2061</v>
      </c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>
        <f t="shared" ref="Q589" si="505">Q587/F589</f>
        <v>8502.7442988840394</v>
      </c>
    </row>
    <row r="590" spans="1:17" s="25" customFormat="1" ht="13.15" customHeight="1" x14ac:dyDescent="0.2">
      <c r="A590" s="4" t="s">
        <v>17</v>
      </c>
      <c r="B590" s="4" t="s">
        <v>529</v>
      </c>
      <c r="C590" s="14" t="s">
        <v>199</v>
      </c>
      <c r="D590" s="2" t="s">
        <v>676</v>
      </c>
      <c r="E590" s="14"/>
      <c r="F590" s="14"/>
      <c r="G590" s="24">
        <v>7.7409156252660578</v>
      </c>
      <c r="H590" s="24">
        <v>0</v>
      </c>
      <c r="I590" s="24">
        <v>18.843107080306755</v>
      </c>
      <c r="J590" s="24">
        <v>0</v>
      </c>
      <c r="K590" s="24">
        <v>0</v>
      </c>
      <c r="L590" s="24">
        <v>65.437346825718734</v>
      </c>
      <c r="M590" s="24">
        <v>4.6558433399017902</v>
      </c>
      <c r="N590" s="24">
        <v>3.5516689077636594E-3</v>
      </c>
      <c r="O590" s="24">
        <v>3.3192354598988958</v>
      </c>
      <c r="P590" s="24">
        <v>0</v>
      </c>
      <c r="Q590" s="24">
        <f t="shared" ref="G590:Q590" si="506">(Q587/$Q587)*100</f>
        <v>100</v>
      </c>
    </row>
    <row r="591" spans="1:17" ht="13.15" customHeight="1" x14ac:dyDescent="0.2">
      <c r="A591" s="4" t="s">
        <v>17</v>
      </c>
      <c r="B591" s="4" t="s">
        <v>529</v>
      </c>
      <c r="C591" s="9"/>
      <c r="D591" s="9"/>
      <c r="E591" s="14"/>
      <c r="F591" s="14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</row>
    <row r="592" spans="1:17" ht="13.15" customHeight="1" x14ac:dyDescent="0.2">
      <c r="A592" s="4" t="s">
        <v>101</v>
      </c>
      <c r="B592" s="4" t="s">
        <v>530</v>
      </c>
      <c r="C592" s="15"/>
      <c r="D592" s="16" t="s">
        <v>358</v>
      </c>
      <c r="E592" s="17" t="s">
        <v>357</v>
      </c>
      <c r="F592" s="1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</row>
    <row r="593" spans="1:17" s="20" customFormat="1" ht="13.15" customHeight="1" x14ac:dyDescent="0.25">
      <c r="A593" s="4" t="s">
        <v>101</v>
      </c>
      <c r="B593" s="4" t="s">
        <v>530</v>
      </c>
      <c r="C593" s="13" t="s">
        <v>200</v>
      </c>
      <c r="D593" s="19" t="s">
        <v>674</v>
      </c>
      <c r="E593" s="13"/>
      <c r="F593" s="19"/>
      <c r="G593" s="1">
        <v>385164.70999999996</v>
      </c>
      <c r="H593" s="1">
        <v>253633.90999999997</v>
      </c>
      <c r="I593" s="1">
        <v>247202.09000000003</v>
      </c>
      <c r="J593" s="1">
        <v>0</v>
      </c>
      <c r="K593" s="1">
        <v>0</v>
      </c>
      <c r="L593" s="1">
        <v>0</v>
      </c>
      <c r="M593" s="1">
        <v>121500.04999999999</v>
      </c>
      <c r="N593" s="1">
        <v>0</v>
      </c>
      <c r="O593" s="1">
        <v>0</v>
      </c>
      <c r="P593" s="1">
        <v>10501.26</v>
      </c>
      <c r="Q593" s="1">
        <f t="shared" ref="Q593:Q594" si="507">SUM(G593:P593)</f>
        <v>1018002.02</v>
      </c>
    </row>
    <row r="594" spans="1:17" s="20" customFormat="1" ht="13.15" customHeight="1" x14ac:dyDescent="0.25">
      <c r="A594" s="4" t="s">
        <v>101</v>
      </c>
      <c r="B594" s="4" t="s">
        <v>530</v>
      </c>
      <c r="C594" s="13" t="s">
        <v>200</v>
      </c>
      <c r="D594" s="19" t="s">
        <v>675</v>
      </c>
      <c r="E594" s="13"/>
      <c r="F594" s="19"/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f t="shared" si="507"/>
        <v>0</v>
      </c>
    </row>
    <row r="595" spans="1:17" s="20" customFormat="1" ht="13.15" customHeight="1" x14ac:dyDescent="0.25">
      <c r="A595" s="4" t="s">
        <v>101</v>
      </c>
      <c r="B595" s="4" t="s">
        <v>530</v>
      </c>
      <c r="C595" s="13" t="s">
        <v>200</v>
      </c>
      <c r="D595" s="19" t="s">
        <v>454</v>
      </c>
      <c r="E595" s="13"/>
      <c r="F595" s="19"/>
      <c r="G595" s="1">
        <v>385164.70999999996</v>
      </c>
      <c r="H595" s="1">
        <v>253633.90999999997</v>
      </c>
      <c r="I595" s="1">
        <v>247202.09000000003</v>
      </c>
      <c r="J595" s="1">
        <v>0</v>
      </c>
      <c r="K595" s="1">
        <v>0</v>
      </c>
      <c r="L595" s="1">
        <v>0</v>
      </c>
      <c r="M595" s="1">
        <v>121500.04999999999</v>
      </c>
      <c r="N595" s="1">
        <v>0</v>
      </c>
      <c r="O595" s="1">
        <v>0</v>
      </c>
      <c r="P595" s="1">
        <v>10501.26</v>
      </c>
      <c r="Q595" s="1">
        <f t="shared" ref="G595:Q595" si="508">Q593+Q594</f>
        <v>1018002.02</v>
      </c>
    </row>
    <row r="596" spans="1:17" ht="13.15" customHeight="1" x14ac:dyDescent="0.2">
      <c r="A596" s="4" t="s">
        <v>101</v>
      </c>
      <c r="B596" s="4" t="s">
        <v>530</v>
      </c>
      <c r="C596" s="9" t="s">
        <v>200</v>
      </c>
      <c r="D596" s="9" t="s">
        <v>690</v>
      </c>
      <c r="E596" s="14"/>
      <c r="F596" s="14">
        <v>76.5</v>
      </c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>
        <f t="shared" ref="Q596" si="509">Q595/F596</f>
        <v>13307.215947712419</v>
      </c>
    </row>
    <row r="597" spans="1:17" ht="13.15" customHeight="1" x14ac:dyDescent="0.2">
      <c r="A597" s="4" t="str">
        <f>A596</f>
        <v>1380</v>
      </c>
      <c r="B597" s="4" t="str">
        <f t="shared" ref="B597" si="510">B596</f>
        <v>HINSDHINSDALE COU</v>
      </c>
      <c r="C597" s="9" t="str">
        <f t="shared" ref="C597" si="511">C596</f>
        <v xml:space="preserve">$ </v>
      </c>
      <c r="D597" s="9" t="s">
        <v>691</v>
      </c>
      <c r="E597" s="14"/>
      <c r="F597" s="14">
        <v>81</v>
      </c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>
        <f t="shared" ref="Q597" si="512">Q595/F597</f>
        <v>12567.926172839507</v>
      </c>
    </row>
    <row r="598" spans="1:17" s="25" customFormat="1" ht="13.15" customHeight="1" x14ac:dyDescent="0.2">
      <c r="A598" s="4" t="s">
        <v>101</v>
      </c>
      <c r="B598" s="4" t="s">
        <v>530</v>
      </c>
      <c r="C598" s="14" t="s">
        <v>199</v>
      </c>
      <c r="D598" s="2" t="s">
        <v>676</v>
      </c>
      <c r="E598" s="14"/>
      <c r="F598" s="14"/>
      <c r="G598" s="24">
        <v>37.835358126303127</v>
      </c>
      <c r="H598" s="24">
        <v>24.91487295870002</v>
      </c>
      <c r="I598" s="24">
        <v>24.28306478213079</v>
      </c>
      <c r="J598" s="24">
        <v>0</v>
      </c>
      <c r="K598" s="24">
        <v>0</v>
      </c>
      <c r="L598" s="24">
        <v>0</v>
      </c>
      <c r="M598" s="24">
        <v>11.935148222986825</v>
      </c>
      <c r="N598" s="24">
        <v>0</v>
      </c>
      <c r="O598" s="24">
        <v>0</v>
      </c>
      <c r="P598" s="24">
        <v>1.0315559098792357</v>
      </c>
      <c r="Q598" s="24">
        <f t="shared" ref="G598:Q598" si="513">(Q595/$Q595)*100</f>
        <v>100</v>
      </c>
    </row>
    <row r="599" spans="1:17" ht="13.15" customHeight="1" x14ac:dyDescent="0.2">
      <c r="A599" s="4" t="s">
        <v>101</v>
      </c>
      <c r="B599" s="4" t="s">
        <v>530</v>
      </c>
      <c r="C599" s="9"/>
      <c r="D599" s="9"/>
      <c r="E599" s="14"/>
      <c r="F599" s="14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</row>
    <row r="600" spans="1:17" ht="13.15" customHeight="1" x14ac:dyDescent="0.2">
      <c r="A600" s="4" t="s">
        <v>32</v>
      </c>
      <c r="B600" s="4" t="s">
        <v>531</v>
      </c>
      <c r="C600" s="15"/>
      <c r="D600" s="16" t="s">
        <v>355</v>
      </c>
      <c r="E600" s="17" t="s">
        <v>356</v>
      </c>
      <c r="F600" s="1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</row>
    <row r="601" spans="1:17" s="20" customFormat="1" ht="13.15" customHeight="1" x14ac:dyDescent="0.25">
      <c r="A601" s="4" t="s">
        <v>32</v>
      </c>
      <c r="B601" s="4" t="s">
        <v>531</v>
      </c>
      <c r="C601" s="13" t="s">
        <v>200</v>
      </c>
      <c r="D601" s="19" t="s">
        <v>674</v>
      </c>
      <c r="E601" s="13"/>
      <c r="F601" s="19"/>
      <c r="G601" s="1">
        <v>1798732.6900000002</v>
      </c>
      <c r="H601" s="1">
        <v>0</v>
      </c>
      <c r="I601" s="1">
        <v>708.09</v>
      </c>
      <c r="J601" s="1">
        <v>0</v>
      </c>
      <c r="K601" s="1">
        <v>0</v>
      </c>
      <c r="L601" s="1">
        <v>2364806.8199999989</v>
      </c>
      <c r="M601" s="1">
        <v>280765.02999999997</v>
      </c>
      <c r="N601" s="1">
        <v>0</v>
      </c>
      <c r="O601" s="1">
        <v>0</v>
      </c>
      <c r="P601" s="1">
        <v>0</v>
      </c>
      <c r="Q601" s="1">
        <f t="shared" ref="Q601:Q602" si="514">SUM(G601:P601)</f>
        <v>4445012.629999999</v>
      </c>
    </row>
    <row r="602" spans="1:17" s="20" customFormat="1" ht="13.15" customHeight="1" x14ac:dyDescent="0.25">
      <c r="A602" s="4" t="s">
        <v>32</v>
      </c>
      <c r="B602" s="4" t="s">
        <v>531</v>
      </c>
      <c r="C602" s="13" t="s">
        <v>200</v>
      </c>
      <c r="D602" s="19" t="s">
        <v>675</v>
      </c>
      <c r="E602" s="13"/>
      <c r="F602" s="19"/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2874.23</v>
      </c>
      <c r="M602" s="1">
        <v>0</v>
      </c>
      <c r="N602" s="1">
        <v>0</v>
      </c>
      <c r="O602" s="1">
        <v>0</v>
      </c>
      <c r="P602" s="1">
        <v>0</v>
      </c>
      <c r="Q602" s="1">
        <f t="shared" si="514"/>
        <v>2874.23</v>
      </c>
    </row>
    <row r="603" spans="1:17" s="20" customFormat="1" ht="13.15" customHeight="1" x14ac:dyDescent="0.25">
      <c r="A603" s="4" t="s">
        <v>32</v>
      </c>
      <c r="B603" s="4" t="s">
        <v>531</v>
      </c>
      <c r="C603" s="13" t="s">
        <v>200</v>
      </c>
      <c r="D603" s="19" t="s">
        <v>454</v>
      </c>
      <c r="E603" s="13"/>
      <c r="F603" s="19"/>
      <c r="G603" s="1">
        <v>1798732.6900000002</v>
      </c>
      <c r="H603" s="1">
        <v>0</v>
      </c>
      <c r="I603" s="1">
        <v>708.09</v>
      </c>
      <c r="J603" s="1">
        <v>0</v>
      </c>
      <c r="K603" s="1">
        <v>0</v>
      </c>
      <c r="L603" s="1">
        <v>2367681.0499999989</v>
      </c>
      <c r="M603" s="1">
        <v>280765.02999999997</v>
      </c>
      <c r="N603" s="1">
        <v>0</v>
      </c>
      <c r="O603" s="1">
        <v>0</v>
      </c>
      <c r="P603" s="1">
        <v>0</v>
      </c>
      <c r="Q603" s="1">
        <f t="shared" ref="G603:Q603" si="515">Q601+Q602</f>
        <v>4447886.8599999994</v>
      </c>
    </row>
    <row r="604" spans="1:17" ht="13.15" customHeight="1" x14ac:dyDescent="0.2">
      <c r="A604" s="4" t="s">
        <v>32</v>
      </c>
      <c r="B604" s="4" t="s">
        <v>531</v>
      </c>
      <c r="C604" s="9" t="s">
        <v>200</v>
      </c>
      <c r="D604" s="9" t="s">
        <v>690</v>
      </c>
      <c r="E604" s="14"/>
      <c r="F604" s="14">
        <v>508.6</v>
      </c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>
        <f t="shared" ref="Q604" si="516">Q603/F604</f>
        <v>8745.3536374360974</v>
      </c>
    </row>
    <row r="605" spans="1:17" ht="13.15" customHeight="1" x14ac:dyDescent="0.2">
      <c r="A605" s="4" t="str">
        <f>A604</f>
        <v>1390</v>
      </c>
      <c r="B605" s="4" t="str">
        <f t="shared" ref="B605" si="517">B604</f>
        <v>HUERFHUERFANO RE-</v>
      </c>
      <c r="C605" s="9" t="str">
        <f t="shared" ref="C605" si="518">C604</f>
        <v xml:space="preserve">$ </v>
      </c>
      <c r="D605" s="9" t="s">
        <v>691</v>
      </c>
      <c r="E605" s="14"/>
      <c r="F605" s="14">
        <v>491</v>
      </c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>
        <f t="shared" ref="Q605" si="519">Q603/F605</f>
        <v>9058.8327087576363</v>
      </c>
    </row>
    <row r="606" spans="1:17" s="25" customFormat="1" ht="13.15" customHeight="1" x14ac:dyDescent="0.2">
      <c r="A606" s="4" t="s">
        <v>32</v>
      </c>
      <c r="B606" s="4" t="s">
        <v>531</v>
      </c>
      <c r="C606" s="14" t="s">
        <v>199</v>
      </c>
      <c r="D606" s="2" t="s">
        <v>676</v>
      </c>
      <c r="E606" s="14"/>
      <c r="F606" s="14"/>
      <c r="G606" s="24">
        <v>40.440162859718072</v>
      </c>
      <c r="H606" s="24">
        <v>0</v>
      </c>
      <c r="I606" s="24">
        <v>1.5919694504099868E-2</v>
      </c>
      <c r="J606" s="24">
        <v>0</v>
      </c>
      <c r="K606" s="24">
        <v>0</v>
      </c>
      <c r="L606" s="24">
        <v>53.231593440306149</v>
      </c>
      <c r="M606" s="24">
        <v>6.3123240054716687</v>
      </c>
      <c r="N606" s="24">
        <v>0</v>
      </c>
      <c r="O606" s="24">
        <v>0</v>
      </c>
      <c r="P606" s="24">
        <v>0</v>
      </c>
      <c r="Q606" s="24">
        <f t="shared" ref="G606:Q606" si="520">(Q603/$Q603)*100</f>
        <v>100</v>
      </c>
    </row>
    <row r="607" spans="1:17" ht="13.15" customHeight="1" x14ac:dyDescent="0.2">
      <c r="A607" s="4" t="s">
        <v>32</v>
      </c>
      <c r="B607" s="4" t="s">
        <v>531</v>
      </c>
      <c r="C607" s="9"/>
      <c r="D607" s="9"/>
      <c r="E607" s="14"/>
      <c r="F607" s="14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</row>
    <row r="608" spans="1:17" ht="13.15" customHeight="1" x14ac:dyDescent="0.2">
      <c r="A608" s="4" t="s">
        <v>35</v>
      </c>
      <c r="B608" s="4" t="s">
        <v>532</v>
      </c>
      <c r="C608" s="15"/>
      <c r="D608" s="16" t="s">
        <v>355</v>
      </c>
      <c r="E608" s="17" t="s">
        <v>354</v>
      </c>
      <c r="F608" s="1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</row>
    <row r="609" spans="1:17" s="20" customFormat="1" ht="13.15" customHeight="1" x14ac:dyDescent="0.25">
      <c r="A609" s="4" t="s">
        <v>35</v>
      </c>
      <c r="B609" s="4" t="s">
        <v>532</v>
      </c>
      <c r="C609" s="13" t="s">
        <v>200</v>
      </c>
      <c r="D609" s="19" t="s">
        <v>674</v>
      </c>
      <c r="E609" s="13"/>
      <c r="F609" s="19"/>
      <c r="G609" s="1">
        <v>876605.07999999973</v>
      </c>
      <c r="H609" s="1">
        <v>15951.34</v>
      </c>
      <c r="I609" s="1">
        <v>110619.21</v>
      </c>
      <c r="J609" s="1">
        <v>0</v>
      </c>
      <c r="K609" s="1">
        <v>0</v>
      </c>
      <c r="L609" s="1">
        <v>970165.31999999983</v>
      </c>
      <c r="M609" s="1">
        <v>264108.99</v>
      </c>
      <c r="N609" s="1">
        <v>0</v>
      </c>
      <c r="O609" s="1">
        <v>0</v>
      </c>
      <c r="P609" s="1">
        <v>0</v>
      </c>
      <c r="Q609" s="1">
        <f t="shared" ref="Q609:Q610" si="521">SUM(G609:P609)</f>
        <v>2237449.9399999995</v>
      </c>
    </row>
    <row r="610" spans="1:17" s="20" customFormat="1" ht="13.15" customHeight="1" x14ac:dyDescent="0.25">
      <c r="A610" s="4" t="s">
        <v>35</v>
      </c>
      <c r="B610" s="4" t="s">
        <v>532</v>
      </c>
      <c r="C610" s="13" t="s">
        <v>200</v>
      </c>
      <c r="D610" s="19" t="s">
        <v>675</v>
      </c>
      <c r="E610" s="13"/>
      <c r="F610" s="19"/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6184.3</v>
      </c>
      <c r="M610" s="1">
        <v>0</v>
      </c>
      <c r="N610" s="1">
        <v>0</v>
      </c>
      <c r="O610" s="1">
        <v>0</v>
      </c>
      <c r="P610" s="1">
        <v>0</v>
      </c>
      <c r="Q610" s="1">
        <f t="shared" si="521"/>
        <v>6184.3</v>
      </c>
    </row>
    <row r="611" spans="1:17" s="20" customFormat="1" ht="13.15" customHeight="1" x14ac:dyDescent="0.25">
      <c r="A611" s="4" t="s">
        <v>35</v>
      </c>
      <c r="B611" s="4" t="s">
        <v>532</v>
      </c>
      <c r="C611" s="13" t="s">
        <v>200</v>
      </c>
      <c r="D611" s="19" t="s">
        <v>454</v>
      </c>
      <c r="E611" s="13"/>
      <c r="F611" s="19"/>
      <c r="G611" s="1">
        <v>876605.07999999973</v>
      </c>
      <c r="H611" s="1">
        <v>15951.34</v>
      </c>
      <c r="I611" s="1">
        <v>110619.21</v>
      </c>
      <c r="J611" s="1">
        <v>0</v>
      </c>
      <c r="K611" s="1">
        <v>0</v>
      </c>
      <c r="L611" s="1">
        <v>976349.61999999988</v>
      </c>
      <c r="M611" s="1">
        <v>264108.99</v>
      </c>
      <c r="N611" s="1">
        <v>0</v>
      </c>
      <c r="O611" s="1">
        <v>0</v>
      </c>
      <c r="P611" s="1">
        <v>0</v>
      </c>
      <c r="Q611" s="1">
        <f t="shared" ref="G611:Q611" si="522">Q609+Q610</f>
        <v>2243634.2399999993</v>
      </c>
    </row>
    <row r="612" spans="1:17" ht="13.15" customHeight="1" x14ac:dyDescent="0.2">
      <c r="A612" s="4" t="s">
        <v>35</v>
      </c>
      <c r="B612" s="4" t="s">
        <v>532</v>
      </c>
      <c r="C612" s="9" t="s">
        <v>200</v>
      </c>
      <c r="D612" s="9" t="s">
        <v>690</v>
      </c>
      <c r="E612" s="14"/>
      <c r="F612" s="14">
        <v>231.5</v>
      </c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>
        <f t="shared" ref="Q612" si="523">Q611/F612</f>
        <v>9691.7245788336895</v>
      </c>
    </row>
    <row r="613" spans="1:17" ht="13.15" customHeight="1" x14ac:dyDescent="0.2">
      <c r="A613" s="4" t="str">
        <f>A612</f>
        <v>1400</v>
      </c>
      <c r="B613" s="4" t="str">
        <f t="shared" ref="B613" si="524">B612</f>
        <v>HUERFLA VETA RE-2</v>
      </c>
      <c r="C613" s="9" t="str">
        <f t="shared" ref="C613" si="525">C612</f>
        <v xml:space="preserve">$ </v>
      </c>
      <c r="D613" s="9" t="s">
        <v>691</v>
      </c>
      <c r="E613" s="14"/>
      <c r="F613" s="14">
        <v>238</v>
      </c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>
        <f t="shared" ref="Q613" si="526">Q611/F613</f>
        <v>9427.0346218487357</v>
      </c>
    </row>
    <row r="614" spans="1:17" s="25" customFormat="1" ht="13.15" customHeight="1" x14ac:dyDescent="0.2">
      <c r="A614" s="4" t="s">
        <v>35</v>
      </c>
      <c r="B614" s="4" t="s">
        <v>532</v>
      </c>
      <c r="C614" s="14" t="s">
        <v>199</v>
      </c>
      <c r="D614" s="2" t="s">
        <v>676</v>
      </c>
      <c r="E614" s="14"/>
      <c r="F614" s="14"/>
      <c r="G614" s="24">
        <v>39.070765830352101</v>
      </c>
      <c r="H614" s="24">
        <v>0.71095991118409774</v>
      </c>
      <c r="I614" s="24">
        <v>4.9303584348935603</v>
      </c>
      <c r="J614" s="24">
        <v>0</v>
      </c>
      <c r="K614" s="24">
        <v>0</v>
      </c>
      <c r="L614" s="24">
        <v>43.516434300806544</v>
      </c>
      <c r="M614" s="24">
        <v>11.771481522763713</v>
      </c>
      <c r="N614" s="24">
        <v>0</v>
      </c>
      <c r="O614" s="24">
        <v>0</v>
      </c>
      <c r="P614" s="24">
        <v>0</v>
      </c>
      <c r="Q614" s="24">
        <f t="shared" ref="G614:Q614" si="527">(Q611/$Q611)*100</f>
        <v>100</v>
      </c>
    </row>
    <row r="615" spans="1:17" ht="13.15" customHeight="1" x14ac:dyDescent="0.2">
      <c r="A615" s="4" t="s">
        <v>35</v>
      </c>
      <c r="B615" s="4" t="s">
        <v>532</v>
      </c>
      <c r="C615" s="9"/>
      <c r="D615" s="9"/>
      <c r="E615" s="14"/>
      <c r="F615" s="14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</row>
    <row r="616" spans="1:17" ht="13.15" customHeight="1" x14ac:dyDescent="0.2">
      <c r="A616" s="4" t="s">
        <v>43</v>
      </c>
      <c r="B616" s="4" t="s">
        <v>533</v>
      </c>
      <c r="C616" s="15"/>
      <c r="D616" s="16" t="s">
        <v>353</v>
      </c>
      <c r="E616" s="17" t="s">
        <v>352</v>
      </c>
      <c r="F616" s="1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</row>
    <row r="617" spans="1:17" s="20" customFormat="1" ht="13.15" customHeight="1" x14ac:dyDescent="0.25">
      <c r="A617" s="4" t="s">
        <v>43</v>
      </c>
      <c r="B617" s="4" t="s">
        <v>533</v>
      </c>
      <c r="C617" s="13" t="s">
        <v>200</v>
      </c>
      <c r="D617" s="19" t="s">
        <v>674</v>
      </c>
      <c r="E617" s="13"/>
      <c r="F617" s="19"/>
      <c r="G617" s="1">
        <v>652646.84</v>
      </c>
      <c r="H617" s="1">
        <v>0</v>
      </c>
      <c r="I617" s="1">
        <v>136038.45000000001</v>
      </c>
      <c r="J617" s="1">
        <v>0</v>
      </c>
      <c r="K617" s="1">
        <v>0</v>
      </c>
      <c r="L617" s="1">
        <v>910570.00999999978</v>
      </c>
      <c r="M617" s="1">
        <v>82263.009999999995</v>
      </c>
      <c r="N617" s="1">
        <v>248.35</v>
      </c>
      <c r="O617" s="1">
        <v>0</v>
      </c>
      <c r="P617" s="1">
        <v>0</v>
      </c>
      <c r="Q617" s="1">
        <f t="shared" ref="Q617:Q618" si="528">SUM(G617:P617)</f>
        <v>1781766.66</v>
      </c>
    </row>
    <row r="618" spans="1:17" s="20" customFormat="1" ht="13.15" customHeight="1" x14ac:dyDescent="0.25">
      <c r="A618" s="4" t="s">
        <v>43</v>
      </c>
      <c r="B618" s="4" t="s">
        <v>533</v>
      </c>
      <c r="C618" s="13" t="s">
        <v>200</v>
      </c>
      <c r="D618" s="19" t="s">
        <v>675</v>
      </c>
      <c r="E618" s="13"/>
      <c r="F618" s="19"/>
      <c r="G618" s="1">
        <v>0</v>
      </c>
      <c r="H618" s="1">
        <v>0</v>
      </c>
      <c r="I618" s="1">
        <v>7389.03</v>
      </c>
      <c r="J618" s="1">
        <v>0</v>
      </c>
      <c r="K618" s="1">
        <v>0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f t="shared" si="528"/>
        <v>7389.03</v>
      </c>
    </row>
    <row r="619" spans="1:17" s="20" customFormat="1" ht="13.15" customHeight="1" x14ac:dyDescent="0.25">
      <c r="A619" s="4" t="s">
        <v>43</v>
      </c>
      <c r="B619" s="4" t="s">
        <v>533</v>
      </c>
      <c r="C619" s="13" t="s">
        <v>200</v>
      </c>
      <c r="D619" s="19" t="s">
        <v>454</v>
      </c>
      <c r="E619" s="13"/>
      <c r="F619" s="19"/>
      <c r="G619" s="1">
        <v>652646.84</v>
      </c>
      <c r="H619" s="1">
        <v>0</v>
      </c>
      <c r="I619" s="1">
        <v>143427.48000000001</v>
      </c>
      <c r="J619" s="1">
        <v>0</v>
      </c>
      <c r="K619" s="1">
        <v>0</v>
      </c>
      <c r="L619" s="1">
        <v>910570.00999999978</v>
      </c>
      <c r="M619" s="1">
        <v>82263.009999999995</v>
      </c>
      <c r="N619" s="1">
        <v>248.35</v>
      </c>
      <c r="O619" s="1">
        <v>0</v>
      </c>
      <c r="P619" s="1">
        <v>0</v>
      </c>
      <c r="Q619" s="1">
        <f t="shared" ref="G619:Q619" si="529">Q617+Q618</f>
        <v>1789155.69</v>
      </c>
    </row>
    <row r="620" spans="1:17" ht="13.15" customHeight="1" x14ac:dyDescent="0.2">
      <c r="A620" s="4" t="s">
        <v>43</v>
      </c>
      <c r="B620" s="4" t="s">
        <v>533</v>
      </c>
      <c r="C620" s="9" t="s">
        <v>200</v>
      </c>
      <c r="D620" s="9" t="s">
        <v>690</v>
      </c>
      <c r="E620" s="14"/>
      <c r="F620" s="14">
        <v>172.5</v>
      </c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>
        <f t="shared" ref="Q620" si="530">Q619/F620</f>
        <v>10371.917043478261</v>
      </c>
    </row>
    <row r="621" spans="1:17" ht="13.15" customHeight="1" x14ac:dyDescent="0.2">
      <c r="A621" s="4" t="str">
        <f>A620</f>
        <v>1410</v>
      </c>
      <c r="B621" s="4" t="str">
        <f t="shared" ref="B621" si="531">B620</f>
        <v>JACKSNORTH PARK R</v>
      </c>
      <c r="C621" s="9" t="str">
        <f t="shared" ref="C621" si="532">C620</f>
        <v xml:space="preserve">$ </v>
      </c>
      <c r="D621" s="9" t="s">
        <v>691</v>
      </c>
      <c r="E621" s="14"/>
      <c r="F621" s="14">
        <v>186</v>
      </c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>
        <f t="shared" ref="Q621" si="533">Q619/F621</f>
        <v>9619.1166129032263</v>
      </c>
    </row>
    <row r="622" spans="1:17" s="25" customFormat="1" ht="13.15" customHeight="1" x14ac:dyDescent="0.2">
      <c r="A622" s="4" t="s">
        <v>43</v>
      </c>
      <c r="B622" s="4" t="s">
        <v>533</v>
      </c>
      <c r="C622" s="14" t="s">
        <v>199</v>
      </c>
      <c r="D622" s="2" t="s">
        <v>676</v>
      </c>
      <c r="E622" s="14"/>
      <c r="F622" s="14"/>
      <c r="G622" s="24">
        <v>36.477923282350012</v>
      </c>
      <c r="H622" s="24">
        <v>0</v>
      </c>
      <c r="I622" s="24">
        <v>8.0164896102473904</v>
      </c>
      <c r="J622" s="24">
        <v>0</v>
      </c>
      <c r="K622" s="24">
        <v>0</v>
      </c>
      <c r="L622" s="24">
        <v>50.893838646317015</v>
      </c>
      <c r="M622" s="24">
        <v>4.5978676120690194</v>
      </c>
      <c r="N622" s="24">
        <v>1.3880849016554843E-2</v>
      </c>
      <c r="O622" s="24">
        <v>0</v>
      </c>
      <c r="P622" s="24">
        <v>0</v>
      </c>
      <c r="Q622" s="24">
        <f t="shared" ref="G622:Q622" si="534">(Q619/$Q619)*100</f>
        <v>100</v>
      </c>
    </row>
    <row r="623" spans="1:17" ht="13.15" customHeight="1" x14ac:dyDescent="0.2">
      <c r="A623" s="4" t="s">
        <v>43</v>
      </c>
      <c r="B623" s="4" t="s">
        <v>533</v>
      </c>
      <c r="C623" s="9"/>
      <c r="D623" s="9"/>
      <c r="E623" s="14"/>
      <c r="F623" s="14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</row>
    <row r="624" spans="1:17" ht="13.15" customHeight="1" x14ac:dyDescent="0.2">
      <c r="A624" s="4" t="s">
        <v>164</v>
      </c>
      <c r="B624" s="4" t="s">
        <v>534</v>
      </c>
      <c r="C624" s="15"/>
      <c r="D624" s="16" t="s">
        <v>351</v>
      </c>
      <c r="E624" s="17" t="s">
        <v>350</v>
      </c>
      <c r="F624" s="1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</row>
    <row r="625" spans="1:17" s="20" customFormat="1" ht="13.15" customHeight="1" x14ac:dyDescent="0.25">
      <c r="A625" s="4" t="s">
        <v>164</v>
      </c>
      <c r="B625" s="4" t="s">
        <v>534</v>
      </c>
      <c r="C625" s="13" t="s">
        <v>200</v>
      </c>
      <c r="D625" s="19" t="s">
        <v>674</v>
      </c>
      <c r="E625" s="13"/>
      <c r="F625" s="19"/>
      <c r="G625" s="1">
        <v>172719120.82999897</v>
      </c>
      <c r="H625" s="1">
        <v>64002827.690000013</v>
      </c>
      <c r="I625" s="1">
        <v>130149971.65000007</v>
      </c>
      <c r="J625" s="1">
        <v>7014647.2700000042</v>
      </c>
      <c r="K625" s="1">
        <v>7571134.9699999997</v>
      </c>
      <c r="L625" s="1">
        <v>108122335.9200003</v>
      </c>
      <c r="M625" s="1">
        <v>115346852.70000002</v>
      </c>
      <c r="N625" s="1">
        <v>0</v>
      </c>
      <c r="O625" s="1">
        <v>9367.26</v>
      </c>
      <c r="P625" s="1">
        <v>894459.40999999992</v>
      </c>
      <c r="Q625" s="1">
        <f t="shared" ref="Q625:Q626" si="535">SUM(G625:P625)</f>
        <v>605830717.69999933</v>
      </c>
    </row>
    <row r="626" spans="1:17" s="20" customFormat="1" ht="13.15" customHeight="1" x14ac:dyDescent="0.25">
      <c r="A626" s="4" t="s">
        <v>164</v>
      </c>
      <c r="B626" s="4" t="s">
        <v>534</v>
      </c>
      <c r="C626" s="13" t="s">
        <v>200</v>
      </c>
      <c r="D626" s="19" t="s">
        <v>675</v>
      </c>
      <c r="E626" s="13"/>
      <c r="F626" s="19"/>
      <c r="G626" s="1">
        <v>62465</v>
      </c>
      <c r="H626" s="1">
        <v>-10620.4</v>
      </c>
      <c r="I626" s="1">
        <v>43207.33</v>
      </c>
      <c r="J626" s="1">
        <v>148086.01999999999</v>
      </c>
      <c r="K626" s="1">
        <v>0</v>
      </c>
      <c r="L626" s="1">
        <v>37315</v>
      </c>
      <c r="M626" s="1">
        <v>424641.38</v>
      </c>
      <c r="N626" s="1">
        <v>0</v>
      </c>
      <c r="O626" s="1">
        <v>0</v>
      </c>
      <c r="P626" s="1">
        <v>39446.78</v>
      </c>
      <c r="Q626" s="1">
        <f t="shared" si="535"/>
        <v>744541.11</v>
      </c>
    </row>
    <row r="627" spans="1:17" s="20" customFormat="1" ht="13.15" customHeight="1" x14ac:dyDescent="0.25">
      <c r="A627" s="4" t="s">
        <v>164</v>
      </c>
      <c r="B627" s="4" t="s">
        <v>534</v>
      </c>
      <c r="C627" s="13" t="s">
        <v>200</v>
      </c>
      <c r="D627" s="19" t="s">
        <v>454</v>
      </c>
      <c r="E627" s="13"/>
      <c r="F627" s="19"/>
      <c r="G627" s="1">
        <v>172781585.82999897</v>
      </c>
      <c r="H627" s="1">
        <v>63992207.290000014</v>
      </c>
      <c r="I627" s="1">
        <v>130193178.98000006</v>
      </c>
      <c r="J627" s="1">
        <v>7162733.2900000038</v>
      </c>
      <c r="K627" s="1">
        <v>7571134.9699999997</v>
      </c>
      <c r="L627" s="1">
        <v>108159650.9200003</v>
      </c>
      <c r="M627" s="1">
        <v>115771494.08000001</v>
      </c>
      <c r="N627" s="1">
        <v>0</v>
      </c>
      <c r="O627" s="1">
        <v>9367.26</v>
      </c>
      <c r="P627" s="1">
        <v>933906.19</v>
      </c>
      <c r="Q627" s="1">
        <f t="shared" ref="G627:Q627" si="536">Q625+Q626</f>
        <v>606575258.80999935</v>
      </c>
    </row>
    <row r="628" spans="1:17" ht="13.15" customHeight="1" x14ac:dyDescent="0.2">
      <c r="A628" s="4" t="s">
        <v>164</v>
      </c>
      <c r="B628" s="4" t="s">
        <v>534</v>
      </c>
      <c r="C628" s="9" t="s">
        <v>200</v>
      </c>
      <c r="D628" s="9" t="s">
        <v>690</v>
      </c>
      <c r="E628" s="14"/>
      <c r="F628" s="14">
        <v>78417.8</v>
      </c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>
        <f t="shared" ref="Q628" si="537">Q627/F628</f>
        <v>7735.1731215361733</v>
      </c>
    </row>
    <row r="629" spans="1:17" ht="13.15" customHeight="1" x14ac:dyDescent="0.2">
      <c r="A629" s="4" t="str">
        <f>A628</f>
        <v>1420</v>
      </c>
      <c r="B629" s="4" t="str">
        <f t="shared" ref="B629" si="538">B628</f>
        <v>JEFFEJEFFERSON CO</v>
      </c>
      <c r="C629" s="9" t="str">
        <f t="shared" ref="C629" si="539">C628</f>
        <v xml:space="preserve">$ </v>
      </c>
      <c r="D629" s="9" t="s">
        <v>691</v>
      </c>
      <c r="E629" s="14"/>
      <c r="F629" s="14">
        <v>77078</v>
      </c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>
        <f t="shared" ref="Q629" si="540">Q627/F629</f>
        <v>7869.6289318612226</v>
      </c>
    </row>
    <row r="630" spans="1:17" s="25" customFormat="1" ht="13.15" customHeight="1" x14ac:dyDescent="0.2">
      <c r="A630" s="4" t="s">
        <v>164</v>
      </c>
      <c r="B630" s="4" t="s">
        <v>534</v>
      </c>
      <c r="C630" s="14" t="s">
        <v>199</v>
      </c>
      <c r="D630" s="2" t="s">
        <v>676</v>
      </c>
      <c r="E630" s="14"/>
      <c r="F630" s="14"/>
      <c r="G630" s="24">
        <v>28.484773046788614</v>
      </c>
      <c r="H630" s="24">
        <v>10.549755592660039</v>
      </c>
      <c r="I630" s="24">
        <v>21.463648094618566</v>
      </c>
      <c r="J630" s="24">
        <v>1.1808482436379133</v>
      </c>
      <c r="K630" s="24">
        <v>1.2481773465098656</v>
      </c>
      <c r="L630" s="24">
        <v>17.831200555754894</v>
      </c>
      <c r="M630" s="24">
        <v>19.086089054658213</v>
      </c>
      <c r="N630" s="24">
        <v>0</v>
      </c>
      <c r="O630" s="24">
        <v>1.5442865273432055E-3</v>
      </c>
      <c r="P630" s="24">
        <v>0.15396377884455262</v>
      </c>
      <c r="Q630" s="24">
        <f t="shared" ref="G630:Q630" si="541">(Q627/$Q627)*100</f>
        <v>100</v>
      </c>
    </row>
    <row r="631" spans="1:17" ht="13.15" customHeight="1" x14ac:dyDescent="0.2">
      <c r="A631" s="4" t="s">
        <v>164</v>
      </c>
      <c r="B631" s="4" t="s">
        <v>534</v>
      </c>
      <c r="C631" s="9"/>
      <c r="D631" s="9"/>
      <c r="E631" s="14"/>
      <c r="F631" s="14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</row>
    <row r="632" spans="1:17" ht="13.15" customHeight="1" x14ac:dyDescent="0.2">
      <c r="A632" s="4" t="s">
        <v>181</v>
      </c>
      <c r="B632" s="4" t="s">
        <v>535</v>
      </c>
      <c r="C632" s="15"/>
      <c r="D632" s="16" t="s">
        <v>348</v>
      </c>
      <c r="E632" s="17" t="s">
        <v>349</v>
      </c>
      <c r="F632" s="1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</row>
    <row r="633" spans="1:17" s="20" customFormat="1" ht="13.15" customHeight="1" x14ac:dyDescent="0.25">
      <c r="A633" s="4" t="s">
        <v>181</v>
      </c>
      <c r="B633" s="4" t="s">
        <v>535</v>
      </c>
      <c r="C633" s="13" t="s">
        <v>200</v>
      </c>
      <c r="D633" s="19" t="s">
        <v>674</v>
      </c>
      <c r="E633" s="13"/>
      <c r="F633" s="19"/>
      <c r="G633" s="1">
        <v>802522.58999999985</v>
      </c>
      <c r="H633" s="1">
        <v>229492</v>
      </c>
      <c r="I633" s="1">
        <v>711840.12</v>
      </c>
      <c r="J633" s="1">
        <v>0</v>
      </c>
      <c r="K633" s="1">
        <v>0</v>
      </c>
      <c r="L633" s="1">
        <v>21849.079999999998</v>
      </c>
      <c r="M633" s="1">
        <v>5924.65</v>
      </c>
      <c r="N633" s="1">
        <v>2035</v>
      </c>
      <c r="O633" s="1">
        <v>966.32</v>
      </c>
      <c r="P633" s="1">
        <v>0</v>
      </c>
      <c r="Q633" s="1">
        <f t="shared" ref="Q633:Q634" si="542">SUM(G633:P633)</f>
        <v>1774629.76</v>
      </c>
    </row>
    <row r="634" spans="1:17" s="20" customFormat="1" ht="13.15" customHeight="1" x14ac:dyDescent="0.25">
      <c r="A634" s="4" t="s">
        <v>181</v>
      </c>
      <c r="B634" s="4" t="s">
        <v>535</v>
      </c>
      <c r="C634" s="13" t="s">
        <v>200</v>
      </c>
      <c r="D634" s="19" t="s">
        <v>675</v>
      </c>
      <c r="E634" s="13"/>
      <c r="F634" s="19"/>
      <c r="G634" s="1">
        <v>2370.4</v>
      </c>
      <c r="H634" s="1">
        <v>7136.24</v>
      </c>
      <c r="I634" s="1">
        <v>36216.65</v>
      </c>
      <c r="J634" s="1">
        <v>0</v>
      </c>
      <c r="K634" s="1">
        <v>0</v>
      </c>
      <c r="L634" s="1">
        <v>0</v>
      </c>
      <c r="M634" s="1">
        <v>14679.17</v>
      </c>
      <c r="N634" s="1">
        <v>0</v>
      </c>
      <c r="O634" s="1">
        <v>3434.16</v>
      </c>
      <c r="P634" s="1">
        <v>0</v>
      </c>
      <c r="Q634" s="1">
        <f t="shared" si="542"/>
        <v>63836.619999999995</v>
      </c>
    </row>
    <row r="635" spans="1:17" s="20" customFormat="1" ht="13.15" customHeight="1" x14ac:dyDescent="0.25">
      <c r="A635" s="4" t="s">
        <v>181</v>
      </c>
      <c r="B635" s="4" t="s">
        <v>535</v>
      </c>
      <c r="C635" s="13" t="s">
        <v>200</v>
      </c>
      <c r="D635" s="19" t="s">
        <v>454</v>
      </c>
      <c r="E635" s="13"/>
      <c r="F635" s="19"/>
      <c r="G635" s="1">
        <v>804892.98999999987</v>
      </c>
      <c r="H635" s="1">
        <v>236628.24</v>
      </c>
      <c r="I635" s="1">
        <v>748056.77</v>
      </c>
      <c r="J635" s="1">
        <v>0</v>
      </c>
      <c r="K635" s="1">
        <v>0</v>
      </c>
      <c r="L635" s="1">
        <v>21849.079999999998</v>
      </c>
      <c r="M635" s="1">
        <v>20603.82</v>
      </c>
      <c r="N635" s="1">
        <v>2035</v>
      </c>
      <c r="O635" s="1">
        <v>4400.4799999999996</v>
      </c>
      <c r="P635" s="1">
        <v>0</v>
      </c>
      <c r="Q635" s="1">
        <f t="shared" ref="G635:Q635" si="543">Q633+Q634</f>
        <v>1838466.38</v>
      </c>
    </row>
    <row r="636" spans="1:17" ht="13.15" customHeight="1" x14ac:dyDescent="0.2">
      <c r="A636" s="4" t="s">
        <v>181</v>
      </c>
      <c r="B636" s="4" t="s">
        <v>535</v>
      </c>
      <c r="C636" s="9" t="s">
        <v>200</v>
      </c>
      <c r="D636" s="9" t="s">
        <v>690</v>
      </c>
      <c r="E636" s="14"/>
      <c r="F636" s="14">
        <v>193.5</v>
      </c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>
        <f t="shared" ref="Q636" si="544">Q635/F636</f>
        <v>9501.1182428940556</v>
      </c>
    </row>
    <row r="637" spans="1:17" ht="13.15" customHeight="1" x14ac:dyDescent="0.2">
      <c r="A637" s="4" t="str">
        <f>A636</f>
        <v>1430</v>
      </c>
      <c r="B637" s="4" t="str">
        <f t="shared" ref="B637" si="545">B636</f>
        <v>KIOWAEADS RE-1</v>
      </c>
      <c r="C637" s="9" t="str">
        <f t="shared" ref="C637" si="546">C636</f>
        <v xml:space="preserve">$ </v>
      </c>
      <c r="D637" s="9" t="s">
        <v>691</v>
      </c>
      <c r="E637" s="14"/>
      <c r="F637" s="14">
        <v>211</v>
      </c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>
        <f t="shared" ref="Q637" si="547">Q635/F637</f>
        <v>8713.1108056872035</v>
      </c>
    </row>
    <row r="638" spans="1:17" s="25" customFormat="1" ht="13.15" customHeight="1" x14ac:dyDescent="0.2">
      <c r="A638" s="4" t="s">
        <v>181</v>
      </c>
      <c r="B638" s="4" t="s">
        <v>535</v>
      </c>
      <c r="C638" s="14" t="s">
        <v>199</v>
      </c>
      <c r="D638" s="2" t="s">
        <v>676</v>
      </c>
      <c r="E638" s="14"/>
      <c r="F638" s="14"/>
      <c r="G638" s="24">
        <v>43.780674955829213</v>
      </c>
      <c r="H638" s="24">
        <v>12.870958238572738</v>
      </c>
      <c r="I638" s="24">
        <v>40.689173222737971</v>
      </c>
      <c r="J638" s="24">
        <v>0</v>
      </c>
      <c r="K638" s="24">
        <v>0</v>
      </c>
      <c r="L638" s="24">
        <v>1.1884405522824955</v>
      </c>
      <c r="M638" s="24">
        <v>1.1207069231257849</v>
      </c>
      <c r="N638" s="24">
        <v>0.11069008506970904</v>
      </c>
      <c r="O638" s="24">
        <v>0.23935602238209</v>
      </c>
      <c r="P638" s="24">
        <v>0</v>
      </c>
      <c r="Q638" s="24">
        <f t="shared" ref="G638:Q638" si="548">(Q635/$Q635)*100</f>
        <v>100</v>
      </c>
    </row>
    <row r="639" spans="1:17" ht="13.15" customHeight="1" x14ac:dyDescent="0.2">
      <c r="A639" s="4" t="s">
        <v>181</v>
      </c>
      <c r="B639" s="4" t="s">
        <v>535</v>
      </c>
      <c r="C639" s="9"/>
      <c r="D639" s="9"/>
      <c r="E639" s="14"/>
      <c r="F639" s="14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</row>
    <row r="640" spans="1:17" ht="13.15" customHeight="1" x14ac:dyDescent="0.2">
      <c r="A640" s="4" t="s">
        <v>61</v>
      </c>
      <c r="B640" s="4" t="s">
        <v>536</v>
      </c>
      <c r="C640" s="15"/>
      <c r="D640" s="16" t="s">
        <v>348</v>
      </c>
      <c r="E640" s="17" t="s">
        <v>347</v>
      </c>
      <c r="F640" s="1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</row>
    <row r="641" spans="1:17" s="20" customFormat="1" ht="13.15" customHeight="1" x14ac:dyDescent="0.25">
      <c r="A641" s="4" t="s">
        <v>61</v>
      </c>
      <c r="B641" s="4" t="s">
        <v>536</v>
      </c>
      <c r="C641" s="13" t="s">
        <v>200</v>
      </c>
      <c r="D641" s="19" t="s">
        <v>674</v>
      </c>
      <c r="E641" s="13"/>
      <c r="F641" s="19"/>
      <c r="G641" s="1">
        <v>0</v>
      </c>
      <c r="H641" s="1">
        <v>0</v>
      </c>
      <c r="I641" s="1">
        <v>610.04</v>
      </c>
      <c r="J641" s="1">
        <v>0</v>
      </c>
      <c r="K641" s="1">
        <v>0</v>
      </c>
      <c r="L641" s="1">
        <v>2025037.8399999999</v>
      </c>
      <c r="M641" s="1">
        <v>33748</v>
      </c>
      <c r="N641" s="1">
        <v>0</v>
      </c>
      <c r="O641" s="1">
        <v>0</v>
      </c>
      <c r="P641" s="1">
        <v>0</v>
      </c>
      <c r="Q641" s="1">
        <f t="shared" ref="Q641:Q642" si="549">SUM(G641:P641)</f>
        <v>2059395.88</v>
      </c>
    </row>
    <row r="642" spans="1:17" s="20" customFormat="1" ht="13.15" customHeight="1" x14ac:dyDescent="0.25">
      <c r="A642" s="4" t="s">
        <v>61</v>
      </c>
      <c r="B642" s="4" t="s">
        <v>536</v>
      </c>
      <c r="C642" s="13" t="s">
        <v>200</v>
      </c>
      <c r="D642" s="19" t="s">
        <v>675</v>
      </c>
      <c r="E642" s="13"/>
      <c r="F642" s="19"/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25786.1</v>
      </c>
      <c r="M642" s="1">
        <v>0</v>
      </c>
      <c r="N642" s="1">
        <v>0</v>
      </c>
      <c r="O642" s="1">
        <v>0</v>
      </c>
      <c r="P642" s="1">
        <v>0</v>
      </c>
      <c r="Q642" s="1">
        <f t="shared" si="549"/>
        <v>25786.1</v>
      </c>
    </row>
    <row r="643" spans="1:17" s="20" customFormat="1" ht="13.15" customHeight="1" x14ac:dyDescent="0.25">
      <c r="A643" s="4" t="s">
        <v>61</v>
      </c>
      <c r="B643" s="4" t="s">
        <v>536</v>
      </c>
      <c r="C643" s="13" t="s">
        <v>200</v>
      </c>
      <c r="D643" s="19" t="s">
        <v>454</v>
      </c>
      <c r="E643" s="13"/>
      <c r="F643" s="19"/>
      <c r="G643" s="1">
        <v>0</v>
      </c>
      <c r="H643" s="1">
        <v>0</v>
      </c>
      <c r="I643" s="1">
        <v>610.04</v>
      </c>
      <c r="J643" s="1">
        <v>0</v>
      </c>
      <c r="K643" s="1">
        <v>0</v>
      </c>
      <c r="L643" s="1">
        <v>2050823.94</v>
      </c>
      <c r="M643" s="1">
        <v>33748</v>
      </c>
      <c r="N643" s="1">
        <v>0</v>
      </c>
      <c r="O643" s="1">
        <v>0</v>
      </c>
      <c r="P643" s="1">
        <v>0</v>
      </c>
      <c r="Q643" s="1">
        <f t="shared" ref="G643:Q643" si="550">Q641+Q642</f>
        <v>2085181.98</v>
      </c>
    </row>
    <row r="644" spans="1:17" ht="13.15" customHeight="1" x14ac:dyDescent="0.2">
      <c r="A644" s="4" t="s">
        <v>61</v>
      </c>
      <c r="B644" s="4" t="s">
        <v>536</v>
      </c>
      <c r="C644" s="9" t="s">
        <v>200</v>
      </c>
      <c r="D644" s="9" t="s">
        <v>690</v>
      </c>
      <c r="E644" s="14"/>
      <c r="F644" s="14">
        <v>234.6</v>
      </c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>
        <f t="shared" ref="Q644" si="551">Q643/F644</f>
        <v>8888.2437340153447</v>
      </c>
    </row>
    <row r="645" spans="1:17" ht="13.15" customHeight="1" x14ac:dyDescent="0.2">
      <c r="A645" s="4" t="str">
        <f>A644</f>
        <v>1440</v>
      </c>
      <c r="B645" s="4" t="str">
        <f t="shared" ref="B645" si="552">B644</f>
        <v>KIOWAPLAINVIEW RE</v>
      </c>
      <c r="C645" s="9" t="str">
        <f t="shared" ref="C645" si="553">C644</f>
        <v xml:space="preserve">$ </v>
      </c>
      <c r="D645" s="9" t="s">
        <v>691</v>
      </c>
      <c r="E645" s="14"/>
      <c r="F645" s="14">
        <v>419</v>
      </c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>
        <f t="shared" ref="Q645" si="554">Q643/F645</f>
        <v>4976.5679713603822</v>
      </c>
    </row>
    <row r="646" spans="1:17" s="25" customFormat="1" ht="13.15" customHeight="1" x14ac:dyDescent="0.2">
      <c r="A646" s="4" t="s">
        <v>61</v>
      </c>
      <c r="B646" s="4" t="s">
        <v>536</v>
      </c>
      <c r="C646" s="14" t="s">
        <v>199</v>
      </c>
      <c r="D646" s="2" t="s">
        <v>676</v>
      </c>
      <c r="E646" s="14"/>
      <c r="F646" s="14"/>
      <c r="G646" s="24">
        <v>0</v>
      </c>
      <c r="H646" s="24">
        <v>0</v>
      </c>
      <c r="I646" s="24">
        <v>2.9255959712446773E-2</v>
      </c>
      <c r="J646" s="24">
        <v>0</v>
      </c>
      <c r="K646" s="24">
        <v>0</v>
      </c>
      <c r="L646" s="24">
        <v>98.352276188383328</v>
      </c>
      <c r="M646" s="24">
        <v>1.6184678519042257</v>
      </c>
      <c r="N646" s="24">
        <v>0</v>
      </c>
      <c r="O646" s="24">
        <v>0</v>
      </c>
      <c r="P646" s="24">
        <v>0</v>
      </c>
      <c r="Q646" s="24">
        <f t="shared" ref="G646:Q646" si="555">(Q643/$Q643)*100</f>
        <v>100</v>
      </c>
    </row>
    <row r="647" spans="1:17" ht="13.15" customHeight="1" x14ac:dyDescent="0.2">
      <c r="A647" s="4" t="s">
        <v>61</v>
      </c>
      <c r="B647" s="4" t="s">
        <v>536</v>
      </c>
      <c r="C647" s="9"/>
      <c r="D647" s="9"/>
      <c r="E647" s="14"/>
      <c r="F647" s="14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</row>
    <row r="648" spans="1:17" ht="13.15" customHeight="1" x14ac:dyDescent="0.2">
      <c r="A648" s="4" t="s">
        <v>113</v>
      </c>
      <c r="B648" s="4" t="s">
        <v>537</v>
      </c>
      <c r="C648" s="15"/>
      <c r="D648" s="16" t="s">
        <v>342</v>
      </c>
      <c r="E648" s="17" t="s">
        <v>346</v>
      </c>
      <c r="F648" s="1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</row>
    <row r="649" spans="1:17" s="20" customFormat="1" ht="13.15" customHeight="1" x14ac:dyDescent="0.25">
      <c r="A649" s="4" t="s">
        <v>113</v>
      </c>
      <c r="B649" s="4" t="s">
        <v>537</v>
      </c>
      <c r="C649" s="13" t="s">
        <v>200</v>
      </c>
      <c r="D649" s="19" t="s">
        <v>674</v>
      </c>
      <c r="E649" s="13"/>
      <c r="F649" s="19"/>
      <c r="G649" s="1">
        <v>502983.43000000005</v>
      </c>
      <c r="H649" s="1">
        <v>27495.320000000003</v>
      </c>
      <c r="I649" s="1">
        <v>417398.55000000005</v>
      </c>
      <c r="J649" s="1">
        <v>0</v>
      </c>
      <c r="K649" s="1">
        <v>0</v>
      </c>
      <c r="L649" s="1">
        <v>752524.56</v>
      </c>
      <c r="M649" s="1">
        <v>11312.87</v>
      </c>
      <c r="N649" s="1">
        <v>0</v>
      </c>
      <c r="O649" s="1">
        <v>0</v>
      </c>
      <c r="P649" s="1">
        <v>9170.84</v>
      </c>
      <c r="Q649" s="1">
        <f t="shared" ref="Q649:Q650" si="556">SUM(G649:P649)</f>
        <v>1720885.5700000003</v>
      </c>
    </row>
    <row r="650" spans="1:17" s="20" customFormat="1" ht="13.15" customHeight="1" x14ac:dyDescent="0.25">
      <c r="A650" s="4" t="s">
        <v>113</v>
      </c>
      <c r="B650" s="4" t="s">
        <v>537</v>
      </c>
      <c r="C650" s="13" t="s">
        <v>200</v>
      </c>
      <c r="D650" s="19" t="s">
        <v>675</v>
      </c>
      <c r="E650" s="13"/>
      <c r="F650" s="19"/>
      <c r="G650" s="1">
        <v>0</v>
      </c>
      <c r="H650" s="1">
        <v>0</v>
      </c>
      <c r="I650" s="1">
        <v>1033.3499999999999</v>
      </c>
      <c r="J650" s="1">
        <v>0</v>
      </c>
      <c r="K650" s="1">
        <v>0</v>
      </c>
      <c r="L650" s="1">
        <v>1477.86</v>
      </c>
      <c r="M650" s="1">
        <v>47868.23</v>
      </c>
      <c r="N650" s="1">
        <v>0</v>
      </c>
      <c r="O650" s="1">
        <v>0</v>
      </c>
      <c r="P650" s="1">
        <v>0</v>
      </c>
      <c r="Q650" s="1">
        <f t="shared" si="556"/>
        <v>50379.44</v>
      </c>
    </row>
    <row r="651" spans="1:17" s="20" customFormat="1" ht="13.15" customHeight="1" x14ac:dyDescent="0.25">
      <c r="A651" s="4" t="s">
        <v>113</v>
      </c>
      <c r="B651" s="4" t="s">
        <v>537</v>
      </c>
      <c r="C651" s="13" t="s">
        <v>200</v>
      </c>
      <c r="D651" s="19" t="s">
        <v>454</v>
      </c>
      <c r="E651" s="13"/>
      <c r="F651" s="19"/>
      <c r="G651" s="1">
        <v>502983.43000000005</v>
      </c>
      <c r="H651" s="1">
        <v>27495.320000000003</v>
      </c>
      <c r="I651" s="1">
        <v>418431.9</v>
      </c>
      <c r="J651" s="1">
        <v>0</v>
      </c>
      <c r="K651" s="1">
        <v>0</v>
      </c>
      <c r="L651" s="1">
        <v>754002.42</v>
      </c>
      <c r="M651" s="1">
        <v>59181.100000000006</v>
      </c>
      <c r="N651" s="1">
        <v>0</v>
      </c>
      <c r="O651" s="1">
        <v>0</v>
      </c>
      <c r="P651" s="1">
        <v>9170.84</v>
      </c>
      <c r="Q651" s="1">
        <f t="shared" ref="G651:Q651" si="557">Q649+Q650</f>
        <v>1771265.0100000002</v>
      </c>
    </row>
    <row r="652" spans="1:17" ht="13.15" customHeight="1" x14ac:dyDescent="0.2">
      <c r="A652" s="4" t="s">
        <v>113</v>
      </c>
      <c r="B652" s="4" t="s">
        <v>537</v>
      </c>
      <c r="C652" s="9" t="s">
        <v>200</v>
      </c>
      <c r="D652" s="9" t="s">
        <v>690</v>
      </c>
      <c r="E652" s="14"/>
      <c r="F652" s="14">
        <v>164</v>
      </c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>
        <f t="shared" ref="Q652" si="558">Q651/F652</f>
        <v>10800.396402439026</v>
      </c>
    </row>
    <row r="653" spans="1:17" ht="13.15" customHeight="1" x14ac:dyDescent="0.2">
      <c r="A653" s="4" t="str">
        <f>A652</f>
        <v>1450</v>
      </c>
      <c r="B653" s="4" t="str">
        <f t="shared" ref="B653" si="559">B652</f>
        <v>KIT CARRIBA-FLAGL</v>
      </c>
      <c r="C653" s="9" t="str">
        <f t="shared" ref="C653" si="560">C652</f>
        <v xml:space="preserve">$ </v>
      </c>
      <c r="D653" s="9" t="s">
        <v>691</v>
      </c>
      <c r="E653" s="14"/>
      <c r="F653" s="14">
        <v>172</v>
      </c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>
        <f t="shared" ref="Q653" si="561">Q651/F653</f>
        <v>10298.052383720931</v>
      </c>
    </row>
    <row r="654" spans="1:17" s="25" customFormat="1" ht="13.15" customHeight="1" x14ac:dyDescent="0.2">
      <c r="A654" s="4" t="s">
        <v>113</v>
      </c>
      <c r="B654" s="4" t="s">
        <v>537</v>
      </c>
      <c r="C654" s="14" t="s">
        <v>199</v>
      </c>
      <c r="D654" s="2" t="s">
        <v>676</v>
      </c>
      <c r="E654" s="14"/>
      <c r="F654" s="14"/>
      <c r="G654" s="24">
        <v>28.39684785508183</v>
      </c>
      <c r="H654" s="24">
        <v>1.5522984897669265</v>
      </c>
      <c r="I654" s="24">
        <v>23.623336860247694</v>
      </c>
      <c r="J654" s="24">
        <v>0</v>
      </c>
      <c r="K654" s="24">
        <v>0</v>
      </c>
      <c r="L654" s="24">
        <v>42.568583229677188</v>
      </c>
      <c r="M654" s="24">
        <v>3.3411770495031683</v>
      </c>
      <c r="N654" s="24">
        <v>0</v>
      </c>
      <c r="O654" s="24">
        <v>0</v>
      </c>
      <c r="P654" s="24">
        <v>0.51775651572318915</v>
      </c>
      <c r="Q654" s="24">
        <f t="shared" ref="G654:Q654" si="562">(Q651/$Q651)*100</f>
        <v>100</v>
      </c>
    </row>
    <row r="655" spans="1:17" ht="13.15" customHeight="1" x14ac:dyDescent="0.2">
      <c r="A655" s="4" t="s">
        <v>113</v>
      </c>
      <c r="B655" s="4" t="s">
        <v>537</v>
      </c>
      <c r="C655" s="9"/>
      <c r="D655" s="9"/>
      <c r="E655" s="14"/>
      <c r="F655" s="14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</row>
    <row r="656" spans="1:17" ht="13.15" customHeight="1" x14ac:dyDescent="0.2">
      <c r="A656" s="4" t="s">
        <v>82</v>
      </c>
      <c r="B656" s="4" t="s">
        <v>538</v>
      </c>
      <c r="C656" s="15"/>
      <c r="D656" s="16" t="s">
        <v>342</v>
      </c>
      <c r="E656" s="17" t="s">
        <v>345</v>
      </c>
      <c r="F656" s="1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</row>
    <row r="657" spans="1:17" s="20" customFormat="1" ht="13.15" customHeight="1" x14ac:dyDescent="0.25">
      <c r="A657" s="4" t="s">
        <v>82</v>
      </c>
      <c r="B657" s="4" t="s">
        <v>538</v>
      </c>
      <c r="C657" s="13" t="s">
        <v>200</v>
      </c>
      <c r="D657" s="19" t="s">
        <v>674</v>
      </c>
      <c r="E657" s="13"/>
      <c r="F657" s="19"/>
      <c r="G657" s="1">
        <v>1016048.12</v>
      </c>
      <c r="H657" s="1">
        <v>0</v>
      </c>
      <c r="I657" s="1">
        <v>501054.11000000016</v>
      </c>
      <c r="J657" s="1">
        <v>0</v>
      </c>
      <c r="K657" s="1">
        <v>0</v>
      </c>
      <c r="L657" s="1">
        <v>32530.32</v>
      </c>
      <c r="M657" s="1">
        <v>0</v>
      </c>
      <c r="N657" s="1">
        <v>0</v>
      </c>
      <c r="O657" s="1">
        <v>0</v>
      </c>
      <c r="P657" s="1">
        <v>0</v>
      </c>
      <c r="Q657" s="1">
        <f t="shared" ref="Q657:Q658" si="563">SUM(G657:P657)</f>
        <v>1549632.5500000003</v>
      </c>
    </row>
    <row r="658" spans="1:17" s="20" customFormat="1" ht="13.15" customHeight="1" x14ac:dyDescent="0.25">
      <c r="A658" s="4" t="s">
        <v>82</v>
      </c>
      <c r="B658" s="4" t="s">
        <v>538</v>
      </c>
      <c r="C658" s="13" t="s">
        <v>200</v>
      </c>
      <c r="D658" s="19" t="s">
        <v>675</v>
      </c>
      <c r="E658" s="13"/>
      <c r="F658" s="19"/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f t="shared" si="563"/>
        <v>0</v>
      </c>
    </row>
    <row r="659" spans="1:17" s="20" customFormat="1" ht="13.15" customHeight="1" x14ac:dyDescent="0.25">
      <c r="A659" s="4" t="s">
        <v>82</v>
      </c>
      <c r="B659" s="4" t="s">
        <v>538</v>
      </c>
      <c r="C659" s="13" t="s">
        <v>200</v>
      </c>
      <c r="D659" s="19" t="s">
        <v>454</v>
      </c>
      <c r="E659" s="13"/>
      <c r="F659" s="19"/>
      <c r="G659" s="1">
        <v>1016048.12</v>
      </c>
      <c r="H659" s="1">
        <v>0</v>
      </c>
      <c r="I659" s="1">
        <v>501054.11000000016</v>
      </c>
      <c r="J659" s="1">
        <v>0</v>
      </c>
      <c r="K659" s="1">
        <v>0</v>
      </c>
      <c r="L659" s="1">
        <v>32530.32</v>
      </c>
      <c r="M659" s="1">
        <v>0</v>
      </c>
      <c r="N659" s="1">
        <v>0</v>
      </c>
      <c r="O659" s="1">
        <v>0</v>
      </c>
      <c r="P659" s="1">
        <v>0</v>
      </c>
      <c r="Q659" s="1">
        <f t="shared" ref="G659:Q659" si="564">Q657+Q658</f>
        <v>1549632.5500000003</v>
      </c>
    </row>
    <row r="660" spans="1:17" ht="13.15" customHeight="1" x14ac:dyDescent="0.2">
      <c r="A660" s="4" t="s">
        <v>82</v>
      </c>
      <c r="B660" s="4" t="s">
        <v>538</v>
      </c>
      <c r="C660" s="9" t="s">
        <v>200</v>
      </c>
      <c r="D660" s="9" t="s">
        <v>690</v>
      </c>
      <c r="E660" s="14"/>
      <c r="F660" s="14">
        <v>136.5</v>
      </c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>
        <f t="shared" ref="Q660" si="565">Q659/F660</f>
        <v>11352.619413919416</v>
      </c>
    </row>
    <row r="661" spans="1:17" ht="13.15" customHeight="1" x14ac:dyDescent="0.2">
      <c r="A661" s="4" t="str">
        <f>A660</f>
        <v>1460</v>
      </c>
      <c r="B661" s="4" t="str">
        <f t="shared" ref="B661" si="566">B660</f>
        <v>KIT CHI PLAINS R-</v>
      </c>
      <c r="C661" s="9" t="str">
        <f t="shared" ref="C661" si="567">C660</f>
        <v xml:space="preserve">$ </v>
      </c>
      <c r="D661" s="9" t="s">
        <v>691</v>
      </c>
      <c r="E661" s="14"/>
      <c r="F661" s="14">
        <v>129</v>
      </c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>
        <f t="shared" ref="Q661" si="568">Q659/F661</f>
        <v>12012.655426356592</v>
      </c>
    </row>
    <row r="662" spans="1:17" s="25" customFormat="1" ht="13.15" customHeight="1" x14ac:dyDescent="0.2">
      <c r="A662" s="4" t="s">
        <v>82</v>
      </c>
      <c r="B662" s="4" t="s">
        <v>538</v>
      </c>
      <c r="C662" s="14" t="s">
        <v>199</v>
      </c>
      <c r="D662" s="2" t="s">
        <v>676</v>
      </c>
      <c r="E662" s="14"/>
      <c r="F662" s="14"/>
      <c r="G662" s="24">
        <v>65.567035230384121</v>
      </c>
      <c r="H662" s="24">
        <v>0</v>
      </c>
      <c r="I662" s="24">
        <v>32.333736794571081</v>
      </c>
      <c r="J662" s="24">
        <v>0</v>
      </c>
      <c r="K662" s="24">
        <v>0</v>
      </c>
      <c r="L662" s="24">
        <v>2.0992279750447933</v>
      </c>
      <c r="M662" s="24">
        <v>0</v>
      </c>
      <c r="N662" s="24">
        <v>0</v>
      </c>
      <c r="O662" s="24">
        <v>0</v>
      </c>
      <c r="P662" s="24">
        <v>0</v>
      </c>
      <c r="Q662" s="24">
        <f t="shared" ref="G662:Q662" si="569">(Q659/$Q659)*100</f>
        <v>100</v>
      </c>
    </row>
    <row r="663" spans="1:17" ht="13.15" customHeight="1" x14ac:dyDescent="0.2">
      <c r="A663" s="4" t="s">
        <v>82</v>
      </c>
      <c r="B663" s="4" t="s">
        <v>538</v>
      </c>
      <c r="C663" s="9"/>
      <c r="D663" s="9"/>
      <c r="E663" s="14"/>
      <c r="F663" s="14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</row>
    <row r="664" spans="1:17" ht="13.15" customHeight="1" x14ac:dyDescent="0.2">
      <c r="A664" s="4" t="s">
        <v>96</v>
      </c>
      <c r="B664" s="4" t="s">
        <v>539</v>
      </c>
      <c r="C664" s="15"/>
      <c r="D664" s="16" t="s">
        <v>342</v>
      </c>
      <c r="E664" s="17" t="s">
        <v>344</v>
      </c>
      <c r="F664" s="1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</row>
    <row r="665" spans="1:17" s="20" customFormat="1" ht="13.15" customHeight="1" x14ac:dyDescent="0.25">
      <c r="A665" s="4" t="s">
        <v>96</v>
      </c>
      <c r="B665" s="4" t="s">
        <v>539</v>
      </c>
      <c r="C665" s="13" t="s">
        <v>200</v>
      </c>
      <c r="D665" s="19" t="s">
        <v>674</v>
      </c>
      <c r="E665" s="13"/>
      <c r="F665" s="19"/>
      <c r="G665" s="1">
        <v>735005.40000000026</v>
      </c>
      <c r="H665" s="1">
        <v>249423.33000000005</v>
      </c>
      <c r="I665" s="1">
        <v>559159.38000000012</v>
      </c>
      <c r="J665" s="1">
        <v>0</v>
      </c>
      <c r="K665" s="1">
        <v>0</v>
      </c>
      <c r="L665" s="1">
        <v>411636.46000000008</v>
      </c>
      <c r="M665" s="1">
        <v>0</v>
      </c>
      <c r="N665" s="1">
        <v>0</v>
      </c>
      <c r="O665" s="1">
        <v>0</v>
      </c>
      <c r="P665" s="1">
        <v>0</v>
      </c>
      <c r="Q665" s="1">
        <f t="shared" ref="Q665:Q666" si="570">SUM(G665:P665)</f>
        <v>1955224.5700000003</v>
      </c>
    </row>
    <row r="666" spans="1:17" s="20" customFormat="1" ht="13.15" customHeight="1" x14ac:dyDescent="0.25">
      <c r="A666" s="4" t="s">
        <v>96</v>
      </c>
      <c r="B666" s="4" t="s">
        <v>539</v>
      </c>
      <c r="C666" s="13" t="s">
        <v>200</v>
      </c>
      <c r="D666" s="19" t="s">
        <v>675</v>
      </c>
      <c r="E666" s="13"/>
      <c r="F666" s="19"/>
      <c r="G666" s="1">
        <v>2050</v>
      </c>
      <c r="H666" s="1">
        <v>0</v>
      </c>
      <c r="I666" s="1">
        <v>1099</v>
      </c>
      <c r="J666" s="1">
        <v>0</v>
      </c>
      <c r="K666" s="1">
        <v>0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f t="shared" si="570"/>
        <v>3149</v>
      </c>
    </row>
    <row r="667" spans="1:17" s="20" customFormat="1" ht="13.15" customHeight="1" x14ac:dyDescent="0.25">
      <c r="A667" s="4" t="s">
        <v>96</v>
      </c>
      <c r="B667" s="4" t="s">
        <v>539</v>
      </c>
      <c r="C667" s="13" t="s">
        <v>200</v>
      </c>
      <c r="D667" s="19" t="s">
        <v>454</v>
      </c>
      <c r="E667" s="13"/>
      <c r="F667" s="19"/>
      <c r="G667" s="1">
        <v>737055.40000000026</v>
      </c>
      <c r="H667" s="1">
        <v>249423.33000000005</v>
      </c>
      <c r="I667" s="1">
        <v>560258.38000000012</v>
      </c>
      <c r="J667" s="1">
        <v>0</v>
      </c>
      <c r="K667" s="1">
        <v>0</v>
      </c>
      <c r="L667" s="1">
        <v>411636.46000000008</v>
      </c>
      <c r="M667" s="1">
        <v>0</v>
      </c>
      <c r="N667" s="1">
        <v>0</v>
      </c>
      <c r="O667" s="1">
        <v>0</v>
      </c>
      <c r="P667" s="1">
        <v>0</v>
      </c>
      <c r="Q667" s="1">
        <f t="shared" ref="G667:Q667" si="571">Q665+Q666</f>
        <v>1958373.5700000003</v>
      </c>
    </row>
    <row r="668" spans="1:17" ht="13.15" customHeight="1" x14ac:dyDescent="0.2">
      <c r="A668" s="4" t="s">
        <v>96</v>
      </c>
      <c r="B668" s="4" t="s">
        <v>539</v>
      </c>
      <c r="C668" s="9" t="s">
        <v>200</v>
      </c>
      <c r="D668" s="9" t="s">
        <v>690</v>
      </c>
      <c r="E668" s="14"/>
      <c r="F668" s="14">
        <v>211.4</v>
      </c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>
        <f t="shared" ref="Q668" si="572">Q667/F668</f>
        <v>9263.8295648060557</v>
      </c>
    </row>
    <row r="669" spans="1:17" ht="13.15" customHeight="1" x14ac:dyDescent="0.2">
      <c r="A669" s="4" t="str">
        <f>A668</f>
        <v>1480</v>
      </c>
      <c r="B669" s="4" t="str">
        <f t="shared" ref="B669" si="573">B668</f>
        <v>KIT CSTRATTON R-4</v>
      </c>
      <c r="C669" s="9" t="str">
        <f t="shared" ref="C669" si="574">C668</f>
        <v xml:space="preserve">$ </v>
      </c>
      <c r="D669" s="9" t="s">
        <v>691</v>
      </c>
      <c r="E669" s="14"/>
      <c r="F669" s="14">
        <v>222</v>
      </c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>
        <f t="shared" ref="Q669" si="575">Q667/F669</f>
        <v>8821.5025675675697</v>
      </c>
    </row>
    <row r="670" spans="1:17" s="25" customFormat="1" ht="13.15" customHeight="1" x14ac:dyDescent="0.2">
      <c r="A670" s="4" t="s">
        <v>96</v>
      </c>
      <c r="B670" s="4" t="s">
        <v>539</v>
      </c>
      <c r="C670" s="14" t="s">
        <v>199</v>
      </c>
      <c r="D670" s="2" t="s">
        <v>676</v>
      </c>
      <c r="E670" s="14"/>
      <c r="F670" s="14"/>
      <c r="G670" s="24">
        <v>37.636098203674187</v>
      </c>
      <c r="H670" s="24">
        <v>12.736248784239873</v>
      </c>
      <c r="I670" s="24">
        <v>28.608350755060485</v>
      </c>
      <c r="J670" s="24">
        <v>0</v>
      </c>
      <c r="K670" s="24">
        <v>0</v>
      </c>
      <c r="L670" s="24">
        <v>21.019302257025458</v>
      </c>
      <c r="M670" s="24">
        <v>0</v>
      </c>
      <c r="N670" s="24">
        <v>0</v>
      </c>
      <c r="O670" s="24">
        <v>0</v>
      </c>
      <c r="P670" s="24">
        <v>0</v>
      </c>
      <c r="Q670" s="24">
        <f t="shared" ref="G670:Q670" si="576">(Q667/$Q667)*100</f>
        <v>100</v>
      </c>
    </row>
    <row r="671" spans="1:17" ht="13.15" customHeight="1" x14ac:dyDescent="0.2">
      <c r="A671" s="4" t="s">
        <v>96</v>
      </c>
      <c r="B671" s="4" t="s">
        <v>539</v>
      </c>
      <c r="C671" s="9"/>
      <c r="D671" s="9"/>
      <c r="E671" s="14"/>
      <c r="F671" s="14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</row>
    <row r="672" spans="1:17" ht="13.15" customHeight="1" x14ac:dyDescent="0.2">
      <c r="A672" s="4" t="s">
        <v>41</v>
      </c>
      <c r="B672" s="4" t="s">
        <v>540</v>
      </c>
      <c r="C672" s="15"/>
      <c r="D672" s="16" t="s">
        <v>342</v>
      </c>
      <c r="E672" s="17" t="s">
        <v>343</v>
      </c>
      <c r="F672" s="1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</row>
    <row r="673" spans="1:17" s="20" customFormat="1" ht="13.15" customHeight="1" x14ac:dyDescent="0.25">
      <c r="A673" s="4" t="s">
        <v>41</v>
      </c>
      <c r="B673" s="4" t="s">
        <v>540</v>
      </c>
      <c r="C673" s="13" t="s">
        <v>200</v>
      </c>
      <c r="D673" s="19" t="s">
        <v>674</v>
      </c>
      <c r="E673" s="13"/>
      <c r="F673" s="19"/>
      <c r="G673" s="1">
        <v>580437.88000000012</v>
      </c>
      <c r="H673" s="1">
        <v>0</v>
      </c>
      <c r="I673" s="1">
        <v>0</v>
      </c>
      <c r="J673" s="1">
        <v>0</v>
      </c>
      <c r="K673" s="1">
        <v>0</v>
      </c>
      <c r="L673" s="1">
        <v>947783.16999999981</v>
      </c>
      <c r="M673" s="1">
        <v>71372.160000000003</v>
      </c>
      <c r="N673" s="1">
        <v>0</v>
      </c>
      <c r="O673" s="1">
        <v>0</v>
      </c>
      <c r="P673" s="1">
        <v>0</v>
      </c>
      <c r="Q673" s="1">
        <f t="shared" ref="Q673:Q674" si="577">SUM(G673:P673)</f>
        <v>1599593.2099999997</v>
      </c>
    </row>
    <row r="674" spans="1:17" s="20" customFormat="1" ht="13.15" customHeight="1" x14ac:dyDescent="0.25">
      <c r="A674" s="4" t="s">
        <v>41</v>
      </c>
      <c r="B674" s="4" t="s">
        <v>540</v>
      </c>
      <c r="C674" s="13" t="s">
        <v>200</v>
      </c>
      <c r="D674" s="19" t="s">
        <v>675</v>
      </c>
      <c r="E674" s="13"/>
      <c r="F674" s="19"/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52237.82</v>
      </c>
      <c r="M674" s="1">
        <v>0</v>
      </c>
      <c r="N674" s="1">
        <v>0</v>
      </c>
      <c r="O674" s="1">
        <v>0</v>
      </c>
      <c r="P674" s="1">
        <v>0</v>
      </c>
      <c r="Q674" s="1">
        <f t="shared" si="577"/>
        <v>52237.82</v>
      </c>
    </row>
    <row r="675" spans="1:17" s="20" customFormat="1" ht="13.15" customHeight="1" x14ac:dyDescent="0.25">
      <c r="A675" s="4" t="s">
        <v>41</v>
      </c>
      <c r="B675" s="4" t="s">
        <v>540</v>
      </c>
      <c r="C675" s="13" t="s">
        <v>200</v>
      </c>
      <c r="D675" s="19" t="s">
        <v>454</v>
      </c>
      <c r="E675" s="13"/>
      <c r="F675" s="19"/>
      <c r="G675" s="1">
        <v>580437.88000000012</v>
      </c>
      <c r="H675" s="1">
        <v>0</v>
      </c>
      <c r="I675" s="1">
        <v>0</v>
      </c>
      <c r="J675" s="1">
        <v>0</v>
      </c>
      <c r="K675" s="1">
        <v>0</v>
      </c>
      <c r="L675" s="1">
        <v>1000020.9899999998</v>
      </c>
      <c r="M675" s="1">
        <v>71372.160000000003</v>
      </c>
      <c r="N675" s="1">
        <v>0</v>
      </c>
      <c r="O675" s="1">
        <v>0</v>
      </c>
      <c r="P675" s="1">
        <v>0</v>
      </c>
      <c r="Q675" s="1">
        <f t="shared" ref="G675:Q675" si="578">Q673+Q674</f>
        <v>1651831.0299999998</v>
      </c>
    </row>
    <row r="676" spans="1:17" ht="13.15" customHeight="1" x14ac:dyDescent="0.2">
      <c r="A676" s="4" t="s">
        <v>41</v>
      </c>
      <c r="B676" s="4" t="s">
        <v>540</v>
      </c>
      <c r="C676" s="9" t="s">
        <v>200</v>
      </c>
      <c r="D676" s="9" t="s">
        <v>690</v>
      </c>
      <c r="E676" s="14"/>
      <c r="F676" s="14">
        <v>108</v>
      </c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>
        <f t="shared" ref="Q676" si="579">Q675/F676</f>
        <v>15294.731759259257</v>
      </c>
    </row>
    <row r="677" spans="1:17" ht="13.15" customHeight="1" x14ac:dyDescent="0.2">
      <c r="A677" s="4" t="str">
        <f>A676</f>
        <v>1490</v>
      </c>
      <c r="B677" s="4" t="str">
        <f t="shared" ref="B677" si="580">B676</f>
        <v>KIT CBETHUNE R-5</v>
      </c>
      <c r="C677" s="9" t="str">
        <f t="shared" ref="C677" si="581">C676</f>
        <v xml:space="preserve">$ </v>
      </c>
      <c r="D677" s="9" t="s">
        <v>691</v>
      </c>
      <c r="E677" s="14"/>
      <c r="F677" s="14">
        <v>108</v>
      </c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>
        <f t="shared" ref="Q677" si="582">Q675/F677</f>
        <v>15294.731759259257</v>
      </c>
    </row>
    <row r="678" spans="1:17" s="25" customFormat="1" ht="13.15" customHeight="1" x14ac:dyDescent="0.2">
      <c r="A678" s="4" t="s">
        <v>41</v>
      </c>
      <c r="B678" s="4" t="s">
        <v>540</v>
      </c>
      <c r="C678" s="14" t="s">
        <v>199</v>
      </c>
      <c r="D678" s="2" t="s">
        <v>676</v>
      </c>
      <c r="E678" s="14"/>
      <c r="F678" s="14"/>
      <c r="G678" s="24">
        <v>35.139058987165299</v>
      </c>
      <c r="H678" s="24">
        <v>0</v>
      </c>
      <c r="I678" s="24">
        <v>0</v>
      </c>
      <c r="J678" s="24">
        <v>0</v>
      </c>
      <c r="K678" s="24">
        <v>0</v>
      </c>
      <c r="L678" s="24">
        <v>60.540150405093186</v>
      </c>
      <c r="M678" s="24">
        <v>4.3207906077415199</v>
      </c>
      <c r="N678" s="24">
        <v>0</v>
      </c>
      <c r="O678" s="24">
        <v>0</v>
      </c>
      <c r="P678" s="24">
        <v>0</v>
      </c>
      <c r="Q678" s="24">
        <f t="shared" ref="G678:Q678" si="583">(Q675/$Q675)*100</f>
        <v>100</v>
      </c>
    </row>
    <row r="679" spans="1:17" ht="13.15" customHeight="1" x14ac:dyDescent="0.2">
      <c r="A679" s="4" t="s">
        <v>41</v>
      </c>
      <c r="B679" s="4" t="s">
        <v>540</v>
      </c>
      <c r="C679" s="9"/>
      <c r="D679" s="9"/>
      <c r="E679" s="14"/>
      <c r="F679" s="14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</row>
    <row r="680" spans="1:17" ht="13.15" customHeight="1" x14ac:dyDescent="0.2">
      <c r="A680" s="4" t="s">
        <v>5</v>
      </c>
      <c r="B680" s="4" t="s">
        <v>541</v>
      </c>
      <c r="C680" s="15"/>
      <c r="D680" s="16" t="s">
        <v>342</v>
      </c>
      <c r="E680" s="17" t="s">
        <v>341</v>
      </c>
      <c r="F680" s="1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</row>
    <row r="681" spans="1:17" s="20" customFormat="1" ht="13.15" customHeight="1" x14ac:dyDescent="0.25">
      <c r="A681" s="4" t="s">
        <v>5</v>
      </c>
      <c r="B681" s="4" t="s">
        <v>541</v>
      </c>
      <c r="C681" s="13" t="s">
        <v>200</v>
      </c>
      <c r="D681" s="19" t="s">
        <v>674</v>
      </c>
      <c r="E681" s="13"/>
      <c r="F681" s="19"/>
      <c r="G681" s="1">
        <v>1747500.9899999995</v>
      </c>
      <c r="H681" s="1">
        <v>990443.58</v>
      </c>
      <c r="I681" s="1">
        <v>1251254.5299999998</v>
      </c>
      <c r="J681" s="1">
        <v>0</v>
      </c>
      <c r="K681" s="1">
        <v>0</v>
      </c>
      <c r="L681" s="1">
        <v>0</v>
      </c>
      <c r="M681" s="1">
        <v>817509.08</v>
      </c>
      <c r="N681" s="1">
        <v>0</v>
      </c>
      <c r="O681" s="1">
        <v>0</v>
      </c>
      <c r="P681" s="1">
        <v>0</v>
      </c>
      <c r="Q681" s="1">
        <f t="shared" ref="Q681:Q682" si="584">SUM(G681:P681)</f>
        <v>4806708.1799999988</v>
      </c>
    </row>
    <row r="682" spans="1:17" s="20" customFormat="1" ht="13.15" customHeight="1" x14ac:dyDescent="0.25">
      <c r="A682" s="4" t="s">
        <v>5</v>
      </c>
      <c r="B682" s="4" t="s">
        <v>541</v>
      </c>
      <c r="C682" s="13" t="s">
        <v>200</v>
      </c>
      <c r="D682" s="19" t="s">
        <v>675</v>
      </c>
      <c r="E682" s="13"/>
      <c r="F682" s="19"/>
      <c r="G682" s="1">
        <v>39714</v>
      </c>
      <c r="H682" s="1">
        <v>39714</v>
      </c>
      <c r="I682" s="1">
        <v>39714</v>
      </c>
      <c r="J682" s="1">
        <v>0</v>
      </c>
      <c r="K682" s="1">
        <v>0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f t="shared" si="584"/>
        <v>119142</v>
      </c>
    </row>
    <row r="683" spans="1:17" s="20" customFormat="1" ht="13.15" customHeight="1" x14ac:dyDescent="0.25">
      <c r="A683" s="4" t="s">
        <v>5</v>
      </c>
      <c r="B683" s="4" t="s">
        <v>541</v>
      </c>
      <c r="C683" s="13" t="s">
        <v>200</v>
      </c>
      <c r="D683" s="19" t="s">
        <v>454</v>
      </c>
      <c r="E683" s="13"/>
      <c r="F683" s="19"/>
      <c r="G683" s="1">
        <v>1787214.9899999995</v>
      </c>
      <c r="H683" s="1">
        <v>1030157.58</v>
      </c>
      <c r="I683" s="1">
        <v>1290968.5299999998</v>
      </c>
      <c r="J683" s="1">
        <v>0</v>
      </c>
      <c r="K683" s="1">
        <v>0</v>
      </c>
      <c r="L683" s="1">
        <v>0</v>
      </c>
      <c r="M683" s="1">
        <v>817509.08</v>
      </c>
      <c r="N683" s="1">
        <v>0</v>
      </c>
      <c r="O683" s="1">
        <v>0</v>
      </c>
      <c r="P683" s="1">
        <v>0</v>
      </c>
      <c r="Q683" s="1">
        <f t="shared" ref="G683:Q683" si="585">Q681+Q682</f>
        <v>4925850.1799999988</v>
      </c>
    </row>
    <row r="684" spans="1:17" ht="13.15" customHeight="1" x14ac:dyDescent="0.2">
      <c r="A684" s="4" t="s">
        <v>5</v>
      </c>
      <c r="B684" s="4" t="s">
        <v>541</v>
      </c>
      <c r="C684" s="9" t="s">
        <v>200</v>
      </c>
      <c r="D684" s="9" t="s">
        <v>690</v>
      </c>
      <c r="E684" s="14"/>
      <c r="F684" s="14">
        <v>725</v>
      </c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>
        <f t="shared" ref="Q684" si="586">Q683/F684</f>
        <v>6794.2761103448256</v>
      </c>
    </row>
    <row r="685" spans="1:17" ht="13.15" customHeight="1" x14ac:dyDescent="0.2">
      <c r="A685" s="4" t="str">
        <f>A684</f>
        <v>1500</v>
      </c>
      <c r="B685" s="4" t="str">
        <f t="shared" ref="B685" si="587">B684</f>
        <v>KIT CBURLINGTON R</v>
      </c>
      <c r="C685" s="9" t="str">
        <f t="shared" ref="C685" si="588">C684</f>
        <v xml:space="preserve">$ </v>
      </c>
      <c r="D685" s="9" t="s">
        <v>691</v>
      </c>
      <c r="E685" s="14"/>
      <c r="F685" s="14">
        <v>762</v>
      </c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>
        <f t="shared" ref="Q685" si="589">Q683/F685</f>
        <v>6464.3703149606281</v>
      </c>
    </row>
    <row r="686" spans="1:17" s="25" customFormat="1" ht="13.15" customHeight="1" x14ac:dyDescent="0.2">
      <c r="A686" s="4" t="s">
        <v>5</v>
      </c>
      <c r="B686" s="4" t="s">
        <v>541</v>
      </c>
      <c r="C686" s="14" t="s">
        <v>199</v>
      </c>
      <c r="D686" s="2" t="s">
        <v>676</v>
      </c>
      <c r="E686" s="14"/>
      <c r="F686" s="14"/>
      <c r="G686" s="24">
        <v>36.282365981338067</v>
      </c>
      <c r="H686" s="24">
        <v>20.913295012151593</v>
      </c>
      <c r="I686" s="24">
        <v>26.208034812784341</v>
      </c>
      <c r="J686" s="24">
        <v>0</v>
      </c>
      <c r="K686" s="24">
        <v>0</v>
      </c>
      <c r="L686" s="24">
        <v>0</v>
      </c>
      <c r="M686" s="24">
        <v>16.596304193726009</v>
      </c>
      <c r="N686" s="24">
        <v>0</v>
      </c>
      <c r="O686" s="24">
        <v>0</v>
      </c>
      <c r="P686" s="24">
        <v>0</v>
      </c>
      <c r="Q686" s="24">
        <f t="shared" ref="G686:Q686" si="590">(Q683/$Q683)*100</f>
        <v>100</v>
      </c>
    </row>
    <row r="687" spans="1:17" ht="13.15" customHeight="1" x14ac:dyDescent="0.2">
      <c r="A687" s="4" t="s">
        <v>5</v>
      </c>
      <c r="B687" s="4" t="s">
        <v>541</v>
      </c>
      <c r="C687" s="9"/>
      <c r="D687" s="9"/>
      <c r="E687" s="14"/>
      <c r="F687" s="14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</row>
    <row r="688" spans="1:17" ht="13.15" customHeight="1" x14ac:dyDescent="0.2">
      <c r="A688" s="4" t="s">
        <v>133</v>
      </c>
      <c r="B688" s="4" t="s">
        <v>542</v>
      </c>
      <c r="C688" s="15"/>
      <c r="D688" s="16" t="s">
        <v>340</v>
      </c>
      <c r="E688" s="17" t="s">
        <v>339</v>
      </c>
      <c r="F688" s="1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</row>
    <row r="689" spans="1:17" s="20" customFormat="1" ht="13.15" customHeight="1" x14ac:dyDescent="0.25">
      <c r="A689" s="4" t="s">
        <v>133</v>
      </c>
      <c r="B689" s="4" t="s">
        <v>542</v>
      </c>
      <c r="C689" s="13" t="s">
        <v>200</v>
      </c>
      <c r="D689" s="19" t="s">
        <v>674</v>
      </c>
      <c r="E689" s="13"/>
      <c r="F689" s="19"/>
      <c r="G689" s="1">
        <v>3717048.6499999985</v>
      </c>
      <c r="H689" s="1">
        <v>1101983.6999999997</v>
      </c>
      <c r="I689" s="1">
        <v>2422805.29</v>
      </c>
      <c r="J689" s="1">
        <v>0</v>
      </c>
      <c r="K689" s="1">
        <v>0</v>
      </c>
      <c r="L689" s="1">
        <v>0</v>
      </c>
      <c r="M689" s="1">
        <v>2078082.9000000001</v>
      </c>
      <c r="N689" s="1">
        <v>0</v>
      </c>
      <c r="O689" s="1">
        <v>0</v>
      </c>
      <c r="P689" s="1">
        <v>276975.99</v>
      </c>
      <c r="Q689" s="1">
        <f t="shared" ref="Q689:Q690" si="591">SUM(G689:P689)</f>
        <v>9596896.5299999975</v>
      </c>
    </row>
    <row r="690" spans="1:17" s="20" customFormat="1" ht="13.15" customHeight="1" x14ac:dyDescent="0.25">
      <c r="A690" s="4" t="s">
        <v>133</v>
      </c>
      <c r="B690" s="4" t="s">
        <v>542</v>
      </c>
      <c r="C690" s="13" t="s">
        <v>200</v>
      </c>
      <c r="D690" s="19" t="s">
        <v>675</v>
      </c>
      <c r="E690" s="13"/>
      <c r="F690" s="19"/>
      <c r="G690" s="1">
        <v>4295.9799999999996</v>
      </c>
      <c r="H690" s="1">
        <v>0</v>
      </c>
      <c r="I690" s="1">
        <v>918.93</v>
      </c>
      <c r="J690" s="1">
        <v>0</v>
      </c>
      <c r="K690" s="1">
        <v>0</v>
      </c>
      <c r="L690" s="1">
        <v>0</v>
      </c>
      <c r="M690" s="1">
        <v>10632.52</v>
      </c>
      <c r="N690" s="1">
        <v>0</v>
      </c>
      <c r="O690" s="1">
        <v>0</v>
      </c>
      <c r="P690" s="1">
        <v>0</v>
      </c>
      <c r="Q690" s="1">
        <f t="shared" si="591"/>
        <v>15847.43</v>
      </c>
    </row>
    <row r="691" spans="1:17" s="20" customFormat="1" ht="13.15" customHeight="1" x14ac:dyDescent="0.25">
      <c r="A691" s="4" t="s">
        <v>133</v>
      </c>
      <c r="B691" s="4" t="s">
        <v>542</v>
      </c>
      <c r="C691" s="13" t="s">
        <v>200</v>
      </c>
      <c r="D691" s="19" t="s">
        <v>454</v>
      </c>
      <c r="E691" s="13"/>
      <c r="F691" s="19"/>
      <c r="G691" s="1">
        <v>3721344.6299999985</v>
      </c>
      <c r="H691" s="1">
        <v>1101983.6999999997</v>
      </c>
      <c r="I691" s="1">
        <v>2423724.2200000002</v>
      </c>
      <c r="J691" s="1">
        <v>0</v>
      </c>
      <c r="K691" s="1">
        <v>0</v>
      </c>
      <c r="L691" s="1">
        <v>0</v>
      </c>
      <c r="M691" s="1">
        <v>2088715.4200000002</v>
      </c>
      <c r="N691" s="1">
        <v>0</v>
      </c>
      <c r="O691" s="1">
        <v>0</v>
      </c>
      <c r="P691" s="1">
        <v>276975.99</v>
      </c>
      <c r="Q691" s="1">
        <f t="shared" ref="G691:Q691" si="592">Q689+Q690</f>
        <v>9612743.9599999972</v>
      </c>
    </row>
    <row r="692" spans="1:17" ht="13.15" customHeight="1" x14ac:dyDescent="0.2">
      <c r="A692" s="4" t="s">
        <v>133</v>
      </c>
      <c r="B692" s="4" t="s">
        <v>542</v>
      </c>
      <c r="C692" s="9" t="s">
        <v>200</v>
      </c>
      <c r="D692" s="9" t="s">
        <v>690</v>
      </c>
      <c r="E692" s="14"/>
      <c r="F692" s="14">
        <v>978.9</v>
      </c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>
        <f t="shared" ref="Q692" si="593">Q691/F692</f>
        <v>9819.9447951782586</v>
      </c>
    </row>
    <row r="693" spans="1:17" ht="13.15" customHeight="1" x14ac:dyDescent="0.2">
      <c r="A693" s="4" t="str">
        <f>A692</f>
        <v>1510</v>
      </c>
      <c r="B693" s="4" t="str">
        <f t="shared" ref="B693" si="594">B692</f>
        <v xml:space="preserve">LAKELAKE COUNTY </v>
      </c>
      <c r="C693" s="9" t="str">
        <f t="shared" ref="C693" si="595">C692</f>
        <v xml:space="preserve">$ </v>
      </c>
      <c r="D693" s="9" t="s">
        <v>691</v>
      </c>
      <c r="E693" s="14"/>
      <c r="F693" s="14">
        <v>982</v>
      </c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>
        <f t="shared" ref="Q693" si="596">Q691/F693</f>
        <v>9788.9449694500981</v>
      </c>
    </row>
    <row r="694" spans="1:17" s="25" customFormat="1" ht="13.15" customHeight="1" x14ac:dyDescent="0.2">
      <c r="A694" s="4" t="s">
        <v>133</v>
      </c>
      <c r="B694" s="4" t="s">
        <v>542</v>
      </c>
      <c r="C694" s="14" t="s">
        <v>199</v>
      </c>
      <c r="D694" s="2" t="s">
        <v>676</v>
      </c>
      <c r="E694" s="14"/>
      <c r="F694" s="14"/>
      <c r="G694" s="24">
        <v>38.712615726425732</v>
      </c>
      <c r="H694" s="24">
        <v>11.463778756466535</v>
      </c>
      <c r="I694" s="24">
        <v>25.213656268027773</v>
      </c>
      <c r="J694" s="24">
        <v>0</v>
      </c>
      <c r="K694" s="24">
        <v>0</v>
      </c>
      <c r="L694" s="24">
        <v>0</v>
      </c>
      <c r="M694" s="24">
        <v>21.728607655539811</v>
      </c>
      <c r="N694" s="24">
        <v>0</v>
      </c>
      <c r="O694" s="24">
        <v>0</v>
      </c>
      <c r="P694" s="24">
        <v>2.8813415935401663</v>
      </c>
      <c r="Q694" s="24">
        <f t="shared" ref="G694:Q694" si="597">(Q691/$Q691)*100</f>
        <v>100</v>
      </c>
    </row>
    <row r="695" spans="1:17" ht="13.15" customHeight="1" x14ac:dyDescent="0.2">
      <c r="A695" s="4" t="s">
        <v>133</v>
      </c>
      <c r="B695" s="4" t="s">
        <v>542</v>
      </c>
      <c r="C695" s="9"/>
      <c r="D695" s="9"/>
      <c r="E695" s="14"/>
      <c r="F695" s="14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</row>
    <row r="696" spans="1:17" ht="13.15" customHeight="1" x14ac:dyDescent="0.2">
      <c r="A696" s="4" t="s">
        <v>70</v>
      </c>
      <c r="B696" s="4" t="s">
        <v>543</v>
      </c>
      <c r="C696" s="15"/>
      <c r="D696" s="16" t="s">
        <v>336</v>
      </c>
      <c r="E696" s="17" t="s">
        <v>338</v>
      </c>
      <c r="F696" s="1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</row>
    <row r="697" spans="1:17" s="20" customFormat="1" ht="13.15" customHeight="1" x14ac:dyDescent="0.25">
      <c r="A697" s="4" t="s">
        <v>70</v>
      </c>
      <c r="B697" s="4" t="s">
        <v>543</v>
      </c>
      <c r="C697" s="13" t="s">
        <v>200</v>
      </c>
      <c r="D697" s="19" t="s">
        <v>674</v>
      </c>
      <c r="E697" s="13"/>
      <c r="F697" s="19"/>
      <c r="G697" s="1">
        <v>15107114.879999999</v>
      </c>
      <c r="H697" s="1">
        <v>6911300.2699999977</v>
      </c>
      <c r="I697" s="1">
        <v>8795338.0599999987</v>
      </c>
      <c r="J697" s="1">
        <v>0</v>
      </c>
      <c r="K697" s="1">
        <v>391700.66</v>
      </c>
      <c r="L697" s="1">
        <v>408281.88</v>
      </c>
      <c r="M697" s="1">
        <v>6749879.8599999975</v>
      </c>
      <c r="N697" s="1">
        <v>0</v>
      </c>
      <c r="O697" s="1">
        <v>0</v>
      </c>
      <c r="P697" s="1">
        <v>0</v>
      </c>
      <c r="Q697" s="1">
        <f t="shared" ref="Q697:Q698" si="598">SUM(G697:P697)</f>
        <v>38363615.609999992</v>
      </c>
    </row>
    <row r="698" spans="1:17" s="20" customFormat="1" ht="13.15" customHeight="1" x14ac:dyDescent="0.25">
      <c r="A698" s="4" t="s">
        <v>70</v>
      </c>
      <c r="B698" s="4" t="s">
        <v>543</v>
      </c>
      <c r="C698" s="13" t="s">
        <v>200</v>
      </c>
      <c r="D698" s="19" t="s">
        <v>675</v>
      </c>
      <c r="E698" s="13"/>
      <c r="F698" s="19"/>
      <c r="G698" s="1">
        <v>47229.14</v>
      </c>
      <c r="H698" s="1">
        <v>11866.41</v>
      </c>
      <c r="I698" s="1">
        <v>25673.1</v>
      </c>
      <c r="J698" s="1">
        <v>0</v>
      </c>
      <c r="K698" s="1">
        <v>0</v>
      </c>
      <c r="L698" s="1">
        <v>0</v>
      </c>
      <c r="M698" s="1">
        <v>69141.27</v>
      </c>
      <c r="N698" s="1">
        <v>0</v>
      </c>
      <c r="O698" s="1">
        <v>0</v>
      </c>
      <c r="P698" s="1">
        <v>0</v>
      </c>
      <c r="Q698" s="1">
        <f t="shared" si="598"/>
        <v>153909.91999999998</v>
      </c>
    </row>
    <row r="699" spans="1:17" s="20" customFormat="1" ht="13.15" customHeight="1" x14ac:dyDescent="0.25">
      <c r="A699" s="4" t="s">
        <v>70</v>
      </c>
      <c r="B699" s="4" t="s">
        <v>543</v>
      </c>
      <c r="C699" s="13" t="s">
        <v>200</v>
      </c>
      <c r="D699" s="19" t="s">
        <v>454</v>
      </c>
      <c r="E699" s="13"/>
      <c r="F699" s="19"/>
      <c r="G699" s="1">
        <v>15154344.02</v>
      </c>
      <c r="H699" s="1">
        <v>6923166.6799999978</v>
      </c>
      <c r="I699" s="1">
        <v>8821011.1599999983</v>
      </c>
      <c r="J699" s="1">
        <v>0</v>
      </c>
      <c r="K699" s="1">
        <v>391700.66</v>
      </c>
      <c r="L699" s="1">
        <v>408281.88</v>
      </c>
      <c r="M699" s="1">
        <v>6819021.1299999971</v>
      </c>
      <c r="N699" s="1">
        <v>0</v>
      </c>
      <c r="O699" s="1">
        <v>0</v>
      </c>
      <c r="P699" s="1">
        <v>0</v>
      </c>
      <c r="Q699" s="1">
        <f t="shared" ref="G699:Q699" si="599">Q697+Q698</f>
        <v>38517525.529999994</v>
      </c>
    </row>
    <row r="700" spans="1:17" ht="13.15" customHeight="1" x14ac:dyDescent="0.2">
      <c r="A700" s="4" t="s">
        <v>70</v>
      </c>
      <c r="B700" s="4" t="s">
        <v>543</v>
      </c>
      <c r="C700" s="9" t="s">
        <v>200</v>
      </c>
      <c r="D700" s="9" t="s">
        <v>690</v>
      </c>
      <c r="E700" s="14"/>
      <c r="F700" s="14">
        <v>5493.02</v>
      </c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>
        <f t="shared" ref="Q700" si="600">Q699/F700</f>
        <v>7012.0854338779018</v>
      </c>
    </row>
    <row r="701" spans="1:17" ht="13.15" customHeight="1" x14ac:dyDescent="0.2">
      <c r="A701" s="4" t="str">
        <f>A700</f>
        <v>1520</v>
      </c>
      <c r="B701" s="4" t="str">
        <f t="shared" ref="B701" si="601">B700</f>
        <v>LA PLDURANGO 9-R</v>
      </c>
      <c r="C701" s="9" t="str">
        <f t="shared" ref="C701" si="602">C700</f>
        <v xml:space="preserve">$ </v>
      </c>
      <c r="D701" s="9" t="s">
        <v>691</v>
      </c>
      <c r="E701" s="14"/>
      <c r="F701" s="14">
        <v>5595</v>
      </c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>
        <f t="shared" ref="Q701" si="603">Q699/F701</f>
        <v>6884.2762341376219</v>
      </c>
    </row>
    <row r="702" spans="1:17" s="25" customFormat="1" ht="13.15" customHeight="1" x14ac:dyDescent="0.2">
      <c r="A702" s="4" t="s">
        <v>70</v>
      </c>
      <c r="B702" s="4" t="s">
        <v>543</v>
      </c>
      <c r="C702" s="14" t="s">
        <v>199</v>
      </c>
      <c r="D702" s="2" t="s">
        <v>676</v>
      </c>
      <c r="E702" s="14"/>
      <c r="F702" s="14"/>
      <c r="G702" s="24">
        <v>39.344022783075189</v>
      </c>
      <c r="H702" s="24">
        <v>17.97406916653506</v>
      </c>
      <c r="I702" s="24">
        <v>22.901292434088507</v>
      </c>
      <c r="J702" s="24">
        <v>0</v>
      </c>
      <c r="K702" s="24">
        <v>1.0169413912503742</v>
      </c>
      <c r="L702" s="24">
        <v>1.0599898990967191</v>
      </c>
      <c r="M702" s="24">
        <v>17.70368432595415</v>
      </c>
      <c r="N702" s="24">
        <v>0</v>
      </c>
      <c r="O702" s="24">
        <v>0</v>
      </c>
      <c r="P702" s="24">
        <v>0</v>
      </c>
      <c r="Q702" s="24">
        <f t="shared" ref="G702:Q702" si="604">(Q699/$Q699)*100</f>
        <v>100</v>
      </c>
    </row>
    <row r="703" spans="1:17" ht="13.15" customHeight="1" x14ac:dyDescent="0.2">
      <c r="A703" s="4" t="s">
        <v>70</v>
      </c>
      <c r="B703" s="4" t="s">
        <v>543</v>
      </c>
      <c r="C703" s="9"/>
      <c r="D703" s="9"/>
      <c r="E703" s="14"/>
      <c r="F703" s="14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</row>
    <row r="704" spans="1:17" ht="13.15" customHeight="1" x14ac:dyDescent="0.2">
      <c r="A704" s="4" t="s">
        <v>120</v>
      </c>
      <c r="B704" s="4" t="s">
        <v>544</v>
      </c>
      <c r="C704" s="15"/>
      <c r="D704" s="16" t="s">
        <v>336</v>
      </c>
      <c r="E704" s="17" t="s">
        <v>337</v>
      </c>
      <c r="F704" s="1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</row>
    <row r="705" spans="1:17" s="20" customFormat="1" ht="13.15" customHeight="1" x14ac:dyDescent="0.25">
      <c r="A705" s="4" t="s">
        <v>120</v>
      </c>
      <c r="B705" s="4" t="s">
        <v>544</v>
      </c>
      <c r="C705" s="13" t="s">
        <v>200</v>
      </c>
      <c r="D705" s="19" t="s">
        <v>674</v>
      </c>
      <c r="E705" s="13"/>
      <c r="F705" s="19"/>
      <c r="G705" s="1">
        <v>4465818.1199999992</v>
      </c>
      <c r="H705" s="1">
        <v>2164639.36</v>
      </c>
      <c r="I705" s="1">
        <v>3230000.49</v>
      </c>
      <c r="J705" s="1">
        <v>0</v>
      </c>
      <c r="K705" s="1">
        <v>0</v>
      </c>
      <c r="L705" s="1">
        <v>0</v>
      </c>
      <c r="M705" s="1">
        <v>614922.55000000005</v>
      </c>
      <c r="N705" s="1">
        <v>0</v>
      </c>
      <c r="O705" s="1">
        <v>0</v>
      </c>
      <c r="P705" s="1">
        <v>0</v>
      </c>
      <c r="Q705" s="1">
        <f t="shared" ref="Q705:Q706" si="605">SUM(G705:P705)</f>
        <v>10475380.52</v>
      </c>
    </row>
    <row r="706" spans="1:17" s="20" customFormat="1" ht="13.15" customHeight="1" x14ac:dyDescent="0.25">
      <c r="A706" s="4" t="s">
        <v>120</v>
      </c>
      <c r="B706" s="4" t="s">
        <v>544</v>
      </c>
      <c r="C706" s="13" t="s">
        <v>200</v>
      </c>
      <c r="D706" s="19" t="s">
        <v>675</v>
      </c>
      <c r="E706" s="13"/>
      <c r="F706" s="19"/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0</v>
      </c>
      <c r="N706" s="1">
        <v>0</v>
      </c>
      <c r="O706" s="1">
        <v>0</v>
      </c>
      <c r="P706" s="1">
        <v>0</v>
      </c>
      <c r="Q706" s="1">
        <f t="shared" si="605"/>
        <v>0</v>
      </c>
    </row>
    <row r="707" spans="1:17" s="20" customFormat="1" ht="13.15" customHeight="1" x14ac:dyDescent="0.25">
      <c r="A707" s="4" t="s">
        <v>120</v>
      </c>
      <c r="B707" s="4" t="s">
        <v>544</v>
      </c>
      <c r="C707" s="13" t="s">
        <v>200</v>
      </c>
      <c r="D707" s="19" t="s">
        <v>454</v>
      </c>
      <c r="E707" s="13"/>
      <c r="F707" s="19"/>
      <c r="G707" s="1">
        <v>4465818.1199999992</v>
      </c>
      <c r="H707" s="1">
        <v>2164639.36</v>
      </c>
      <c r="I707" s="1">
        <v>3230000.49</v>
      </c>
      <c r="J707" s="1">
        <v>0</v>
      </c>
      <c r="K707" s="1">
        <v>0</v>
      </c>
      <c r="L707" s="1">
        <v>0</v>
      </c>
      <c r="M707" s="1">
        <v>614922.55000000005</v>
      </c>
      <c r="N707" s="1">
        <v>0</v>
      </c>
      <c r="O707" s="1">
        <v>0</v>
      </c>
      <c r="P707" s="1">
        <v>0</v>
      </c>
      <c r="Q707" s="1">
        <f t="shared" ref="G707:Q707" si="606">Q705+Q706</f>
        <v>10475380.52</v>
      </c>
    </row>
    <row r="708" spans="1:17" ht="13.15" customHeight="1" x14ac:dyDescent="0.2">
      <c r="A708" s="4" t="s">
        <v>120</v>
      </c>
      <c r="B708" s="4" t="s">
        <v>544</v>
      </c>
      <c r="C708" s="9" t="s">
        <v>200</v>
      </c>
      <c r="D708" s="9" t="s">
        <v>690</v>
      </c>
      <c r="E708" s="14"/>
      <c r="F708" s="14">
        <v>1364.3</v>
      </c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>
        <f t="shared" ref="Q708" si="607">Q707/F708</f>
        <v>7678.2089862933371</v>
      </c>
    </row>
    <row r="709" spans="1:17" ht="13.15" customHeight="1" x14ac:dyDescent="0.2">
      <c r="A709" s="4" t="str">
        <f>A708</f>
        <v>1530</v>
      </c>
      <c r="B709" s="4" t="str">
        <f t="shared" ref="B709" si="608">B708</f>
        <v xml:space="preserve">LA PLBAYFIELD 10 </v>
      </c>
      <c r="C709" s="9" t="str">
        <f t="shared" ref="C709" si="609">C708</f>
        <v xml:space="preserve">$ </v>
      </c>
      <c r="D709" s="9" t="s">
        <v>691</v>
      </c>
      <c r="E709" s="14"/>
      <c r="F709" s="14">
        <v>1281</v>
      </c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>
        <f t="shared" ref="Q709" si="610">Q707/F709</f>
        <v>8177.502357533177</v>
      </c>
    </row>
    <row r="710" spans="1:17" s="25" customFormat="1" ht="13.15" customHeight="1" x14ac:dyDescent="0.2">
      <c r="A710" s="4" t="s">
        <v>120</v>
      </c>
      <c r="B710" s="4" t="s">
        <v>544</v>
      </c>
      <c r="C710" s="14" t="s">
        <v>199</v>
      </c>
      <c r="D710" s="2" t="s">
        <v>676</v>
      </c>
      <c r="E710" s="14"/>
      <c r="F710" s="14"/>
      <c r="G710" s="24">
        <v>42.631559889148534</v>
      </c>
      <c r="H710" s="24">
        <v>20.664064239644443</v>
      </c>
      <c r="I710" s="24">
        <v>30.834206774953511</v>
      </c>
      <c r="J710" s="24">
        <v>0</v>
      </c>
      <c r="K710" s="24">
        <v>0</v>
      </c>
      <c r="L710" s="24">
        <v>0</v>
      </c>
      <c r="M710" s="24">
        <v>5.8701690962535089</v>
      </c>
      <c r="N710" s="24">
        <v>0</v>
      </c>
      <c r="O710" s="24">
        <v>0</v>
      </c>
      <c r="P710" s="24">
        <v>0</v>
      </c>
      <c r="Q710" s="24">
        <f t="shared" ref="G710:Q710" si="611">(Q707/$Q707)*100</f>
        <v>100</v>
      </c>
    </row>
    <row r="711" spans="1:17" ht="13.15" customHeight="1" x14ac:dyDescent="0.2">
      <c r="A711" s="4" t="s">
        <v>120</v>
      </c>
      <c r="B711" s="4" t="s">
        <v>544</v>
      </c>
      <c r="C711" s="9"/>
      <c r="D711" s="9"/>
      <c r="E711" s="14"/>
      <c r="F711" s="14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</row>
    <row r="712" spans="1:17" ht="13.15" customHeight="1" x14ac:dyDescent="0.2">
      <c r="A712" s="4" t="s">
        <v>168</v>
      </c>
      <c r="B712" s="4" t="s">
        <v>545</v>
      </c>
      <c r="C712" s="15"/>
      <c r="D712" s="16" t="s">
        <v>336</v>
      </c>
      <c r="E712" s="17" t="s">
        <v>335</v>
      </c>
      <c r="F712" s="1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</row>
    <row r="713" spans="1:17" s="20" customFormat="1" ht="13.15" customHeight="1" x14ac:dyDescent="0.25">
      <c r="A713" s="4" t="s">
        <v>168</v>
      </c>
      <c r="B713" s="4" t="s">
        <v>545</v>
      </c>
      <c r="C713" s="13" t="s">
        <v>200</v>
      </c>
      <c r="D713" s="19" t="s">
        <v>674</v>
      </c>
      <c r="E713" s="13"/>
      <c r="F713" s="19"/>
      <c r="G713" s="1">
        <v>2014722.3999999997</v>
      </c>
      <c r="H713" s="1">
        <v>1018496.7500000001</v>
      </c>
      <c r="I713" s="1">
        <v>1667212.9</v>
      </c>
      <c r="J713" s="1">
        <v>0</v>
      </c>
      <c r="K713" s="1">
        <v>0</v>
      </c>
      <c r="L713" s="1">
        <v>0</v>
      </c>
      <c r="M713" s="1">
        <v>1795301.62</v>
      </c>
      <c r="N713" s="1">
        <v>0</v>
      </c>
      <c r="O713" s="1">
        <v>0</v>
      </c>
      <c r="P713" s="1">
        <v>0</v>
      </c>
      <c r="Q713" s="1">
        <f t="shared" ref="Q713:Q714" si="612">SUM(G713:P713)</f>
        <v>6495733.6699999999</v>
      </c>
    </row>
    <row r="714" spans="1:17" s="20" customFormat="1" ht="13.15" customHeight="1" x14ac:dyDescent="0.25">
      <c r="A714" s="4" t="s">
        <v>168</v>
      </c>
      <c r="B714" s="4" t="s">
        <v>545</v>
      </c>
      <c r="C714" s="13" t="s">
        <v>200</v>
      </c>
      <c r="D714" s="19" t="s">
        <v>675</v>
      </c>
      <c r="E714" s="13"/>
      <c r="F714" s="19"/>
      <c r="G714" s="1">
        <v>0</v>
      </c>
      <c r="H714" s="1">
        <v>0</v>
      </c>
      <c r="I714" s="1">
        <v>12021.57</v>
      </c>
      <c r="J714" s="1">
        <v>0</v>
      </c>
      <c r="K714" s="1">
        <v>0</v>
      </c>
      <c r="L714" s="1">
        <v>0</v>
      </c>
      <c r="M714" s="1">
        <v>99849.23</v>
      </c>
      <c r="N714" s="1">
        <v>0</v>
      </c>
      <c r="O714" s="1">
        <v>0</v>
      </c>
      <c r="P714" s="1">
        <v>0</v>
      </c>
      <c r="Q714" s="1">
        <f t="shared" si="612"/>
        <v>111870.79999999999</v>
      </c>
    </row>
    <row r="715" spans="1:17" s="20" customFormat="1" ht="13.15" customHeight="1" x14ac:dyDescent="0.25">
      <c r="A715" s="4" t="s">
        <v>168</v>
      </c>
      <c r="B715" s="4" t="s">
        <v>545</v>
      </c>
      <c r="C715" s="13" t="s">
        <v>200</v>
      </c>
      <c r="D715" s="19" t="s">
        <v>454</v>
      </c>
      <c r="E715" s="13"/>
      <c r="F715" s="19"/>
      <c r="G715" s="1">
        <v>2014722.3999999997</v>
      </c>
      <c r="H715" s="1">
        <v>1018496.7500000001</v>
      </c>
      <c r="I715" s="1">
        <v>1679234.47</v>
      </c>
      <c r="J715" s="1">
        <v>0</v>
      </c>
      <c r="K715" s="1">
        <v>0</v>
      </c>
      <c r="L715" s="1">
        <v>0</v>
      </c>
      <c r="M715" s="1">
        <v>1895150.85</v>
      </c>
      <c r="N715" s="1">
        <v>0</v>
      </c>
      <c r="O715" s="1">
        <v>0</v>
      </c>
      <c r="P715" s="1">
        <v>0</v>
      </c>
      <c r="Q715" s="1">
        <f t="shared" ref="G715:Q715" si="613">Q713+Q714</f>
        <v>6607604.4699999997</v>
      </c>
    </row>
    <row r="716" spans="1:17" ht="13.15" customHeight="1" x14ac:dyDescent="0.2">
      <c r="A716" s="4" t="s">
        <v>168</v>
      </c>
      <c r="B716" s="4" t="s">
        <v>545</v>
      </c>
      <c r="C716" s="9" t="s">
        <v>200</v>
      </c>
      <c r="D716" s="9" t="s">
        <v>690</v>
      </c>
      <c r="E716" s="14"/>
      <c r="F716" s="14">
        <v>784.7</v>
      </c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>
        <f t="shared" ref="Q716" si="614">Q715/F716</f>
        <v>8420.5485790748044</v>
      </c>
    </row>
    <row r="717" spans="1:17" ht="13.15" customHeight="1" x14ac:dyDescent="0.2">
      <c r="A717" s="4" t="str">
        <f>A716</f>
        <v>1540</v>
      </c>
      <c r="B717" s="4" t="str">
        <f t="shared" ref="B717" si="615">B716</f>
        <v>LA PLIGNACIO 11 J</v>
      </c>
      <c r="C717" s="9" t="str">
        <f t="shared" ref="C717" si="616">C716</f>
        <v xml:space="preserve">$ </v>
      </c>
      <c r="D717" s="9" t="s">
        <v>691</v>
      </c>
      <c r="E717" s="14"/>
      <c r="F717" s="14">
        <v>641</v>
      </c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>
        <f t="shared" ref="Q717" si="617">Q715/F717</f>
        <v>10308.275304212168</v>
      </c>
    </row>
    <row r="718" spans="1:17" s="25" customFormat="1" ht="13.15" customHeight="1" x14ac:dyDescent="0.2">
      <c r="A718" s="4" t="s">
        <v>168</v>
      </c>
      <c r="B718" s="4" t="s">
        <v>545</v>
      </c>
      <c r="C718" s="14" t="s">
        <v>199</v>
      </c>
      <c r="D718" s="2" t="s">
        <v>676</v>
      </c>
      <c r="E718" s="14"/>
      <c r="F718" s="14"/>
      <c r="G718" s="24">
        <v>30.490965510228246</v>
      </c>
      <c r="H718" s="24">
        <v>15.41400903495666</v>
      </c>
      <c r="I718" s="24">
        <v>25.413665082770915</v>
      </c>
      <c r="J718" s="24">
        <v>0</v>
      </c>
      <c r="K718" s="24">
        <v>0</v>
      </c>
      <c r="L718" s="24">
        <v>0</v>
      </c>
      <c r="M718" s="24">
        <v>28.681360372044185</v>
      </c>
      <c r="N718" s="24">
        <v>0</v>
      </c>
      <c r="O718" s="24">
        <v>0</v>
      </c>
      <c r="P718" s="24">
        <v>0</v>
      </c>
      <c r="Q718" s="24">
        <f t="shared" ref="G718:Q718" si="618">(Q715/$Q715)*100</f>
        <v>100</v>
      </c>
    </row>
    <row r="719" spans="1:17" ht="13.15" customHeight="1" x14ac:dyDescent="0.2">
      <c r="A719" s="4" t="s">
        <v>168</v>
      </c>
      <c r="B719" s="4" t="s">
        <v>545</v>
      </c>
      <c r="C719" s="9"/>
      <c r="D719" s="9"/>
      <c r="E719" s="14"/>
      <c r="F719" s="14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</row>
    <row r="720" spans="1:17" ht="13.15" customHeight="1" x14ac:dyDescent="0.2">
      <c r="A720" s="4" t="s">
        <v>102</v>
      </c>
      <c r="B720" s="4" t="s">
        <v>546</v>
      </c>
      <c r="C720" s="15"/>
      <c r="D720" s="16" t="s">
        <v>332</v>
      </c>
      <c r="E720" s="17" t="s">
        <v>334</v>
      </c>
      <c r="F720" s="1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</row>
    <row r="721" spans="1:17" s="20" customFormat="1" ht="13.15" customHeight="1" x14ac:dyDescent="0.25">
      <c r="A721" s="4" t="s">
        <v>102</v>
      </c>
      <c r="B721" s="4" t="s">
        <v>546</v>
      </c>
      <c r="C721" s="13" t="s">
        <v>200</v>
      </c>
      <c r="D721" s="19" t="s">
        <v>674</v>
      </c>
      <c r="E721" s="13"/>
      <c r="F721" s="19"/>
      <c r="G721" s="1">
        <v>91420273.02000007</v>
      </c>
      <c r="H721" s="1">
        <v>31228950.899999969</v>
      </c>
      <c r="I721" s="1">
        <v>51366452.600000054</v>
      </c>
      <c r="J721" s="1">
        <v>1302674.2700000005</v>
      </c>
      <c r="K721" s="1">
        <v>3553324.1900000004</v>
      </c>
      <c r="L721" s="1">
        <v>39992885.079999968</v>
      </c>
      <c r="M721" s="1">
        <v>28707520.13000001</v>
      </c>
      <c r="N721" s="1">
        <v>2948.4</v>
      </c>
      <c r="O721" s="1">
        <v>330869.59000000003</v>
      </c>
      <c r="P721" s="1">
        <v>506083.44999999995</v>
      </c>
      <c r="Q721" s="1">
        <f t="shared" ref="Q721:Q722" si="619">SUM(G721:P721)</f>
        <v>248411981.63000005</v>
      </c>
    </row>
    <row r="722" spans="1:17" s="20" customFormat="1" ht="13.15" customHeight="1" x14ac:dyDescent="0.25">
      <c r="A722" s="4" t="s">
        <v>102</v>
      </c>
      <c r="B722" s="4" t="s">
        <v>546</v>
      </c>
      <c r="C722" s="13" t="s">
        <v>200</v>
      </c>
      <c r="D722" s="19" t="s">
        <v>675</v>
      </c>
      <c r="E722" s="13"/>
      <c r="F722" s="19"/>
      <c r="G722" s="1">
        <v>109697.4</v>
      </c>
      <c r="H722" s="1">
        <v>71218.880000000005</v>
      </c>
      <c r="I722" s="1">
        <v>83155.650000000009</v>
      </c>
      <c r="J722" s="1">
        <v>171610</v>
      </c>
      <c r="K722" s="1">
        <v>0</v>
      </c>
      <c r="L722" s="1">
        <v>1505655.29</v>
      </c>
      <c r="M722" s="1">
        <v>63683.65</v>
      </c>
      <c r="N722" s="1">
        <v>0</v>
      </c>
      <c r="O722" s="1">
        <v>0</v>
      </c>
      <c r="P722" s="1">
        <v>0</v>
      </c>
      <c r="Q722" s="1">
        <f t="shared" si="619"/>
        <v>2005020.8699999999</v>
      </c>
    </row>
    <row r="723" spans="1:17" s="20" customFormat="1" ht="13.15" customHeight="1" x14ac:dyDescent="0.25">
      <c r="A723" s="4" t="s">
        <v>102</v>
      </c>
      <c r="B723" s="4" t="s">
        <v>546</v>
      </c>
      <c r="C723" s="13" t="s">
        <v>200</v>
      </c>
      <c r="D723" s="19" t="s">
        <v>454</v>
      </c>
      <c r="E723" s="13"/>
      <c r="F723" s="19"/>
      <c r="G723" s="1">
        <v>91529970.420000076</v>
      </c>
      <c r="H723" s="1">
        <v>31300169.779999968</v>
      </c>
      <c r="I723" s="1">
        <v>51449608.250000052</v>
      </c>
      <c r="J723" s="1">
        <v>1474284.2700000005</v>
      </c>
      <c r="K723" s="1">
        <v>3553324.1900000004</v>
      </c>
      <c r="L723" s="1">
        <v>41498540.369999968</v>
      </c>
      <c r="M723" s="1">
        <v>28771203.780000009</v>
      </c>
      <c r="N723" s="1">
        <v>2948.4</v>
      </c>
      <c r="O723" s="1">
        <v>330869.59000000003</v>
      </c>
      <c r="P723" s="1">
        <v>506083.44999999995</v>
      </c>
      <c r="Q723" s="1">
        <f t="shared" ref="G723:Q723" si="620">Q721+Q722</f>
        <v>250417002.50000006</v>
      </c>
    </row>
    <row r="724" spans="1:17" ht="13.15" customHeight="1" x14ac:dyDescent="0.2">
      <c r="A724" s="4" t="s">
        <v>102</v>
      </c>
      <c r="B724" s="4" t="s">
        <v>546</v>
      </c>
      <c r="C724" s="9" t="s">
        <v>200</v>
      </c>
      <c r="D724" s="9" t="s">
        <v>690</v>
      </c>
      <c r="E724" s="14"/>
      <c r="F724" s="14">
        <v>29393.82</v>
      </c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>
        <f t="shared" ref="Q724" si="621">Q723/F724</f>
        <v>8519.3759266403631</v>
      </c>
    </row>
    <row r="725" spans="1:17" ht="13.15" customHeight="1" x14ac:dyDescent="0.2">
      <c r="A725" s="4" t="str">
        <f>A724</f>
        <v>1550</v>
      </c>
      <c r="B725" s="4" t="str">
        <f t="shared" ref="B725" si="622">B724</f>
        <v>LARIMPOUDRE R-1</v>
      </c>
      <c r="C725" s="9" t="str">
        <f t="shared" ref="C725" si="623">C724</f>
        <v xml:space="preserve">$ </v>
      </c>
      <c r="D725" s="9" t="s">
        <v>691</v>
      </c>
      <c r="E725" s="14"/>
      <c r="F725" s="14">
        <v>30105</v>
      </c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>
        <f t="shared" ref="Q725" si="624">Q723/F725</f>
        <v>8318.1199966782951</v>
      </c>
    </row>
    <row r="726" spans="1:17" s="25" customFormat="1" ht="13.15" customHeight="1" x14ac:dyDescent="0.2">
      <c r="A726" s="4" t="s">
        <v>102</v>
      </c>
      <c r="B726" s="4" t="s">
        <v>546</v>
      </c>
      <c r="C726" s="14" t="s">
        <v>199</v>
      </c>
      <c r="D726" s="2" t="s">
        <v>676</v>
      </c>
      <c r="E726" s="14"/>
      <c r="F726" s="14"/>
      <c r="G726" s="24">
        <v>36.55102069996228</v>
      </c>
      <c r="H726" s="24">
        <v>12.499219089566397</v>
      </c>
      <c r="I726" s="24">
        <v>20.545573078649099</v>
      </c>
      <c r="J726" s="24">
        <v>0.58873169764101785</v>
      </c>
      <c r="K726" s="24">
        <v>1.4189628318069176</v>
      </c>
      <c r="L726" s="24">
        <v>16.571774262811871</v>
      </c>
      <c r="M726" s="24">
        <v>11.489317215990557</v>
      </c>
      <c r="N726" s="24">
        <v>1.1773960915453412E-3</v>
      </c>
      <c r="O726" s="24">
        <v>0.132127446098633</v>
      </c>
      <c r="P726" s="24">
        <v>0.20209628138169247</v>
      </c>
      <c r="Q726" s="24">
        <f t="shared" ref="G726:Q726" si="625">(Q723/$Q723)*100</f>
        <v>100</v>
      </c>
    </row>
    <row r="727" spans="1:17" ht="13.15" customHeight="1" x14ac:dyDescent="0.2">
      <c r="A727" s="4" t="s">
        <v>102</v>
      </c>
      <c r="B727" s="4" t="s">
        <v>546</v>
      </c>
      <c r="C727" s="9"/>
      <c r="D727" s="9"/>
      <c r="E727" s="14"/>
      <c r="F727" s="14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</row>
    <row r="728" spans="1:17" ht="13.15" customHeight="1" x14ac:dyDescent="0.2">
      <c r="A728" s="4" t="s">
        <v>98</v>
      </c>
      <c r="B728" s="4" t="s">
        <v>547</v>
      </c>
      <c r="C728" s="15"/>
      <c r="D728" s="16" t="s">
        <v>332</v>
      </c>
      <c r="E728" s="17" t="s">
        <v>333</v>
      </c>
      <c r="F728" s="1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</row>
    <row r="729" spans="1:17" s="20" customFormat="1" ht="13.15" customHeight="1" x14ac:dyDescent="0.25">
      <c r="A729" s="4" t="s">
        <v>98</v>
      </c>
      <c r="B729" s="4" t="s">
        <v>547</v>
      </c>
      <c r="C729" s="13" t="s">
        <v>200</v>
      </c>
      <c r="D729" s="19" t="s">
        <v>674</v>
      </c>
      <c r="E729" s="13"/>
      <c r="F729" s="19"/>
      <c r="G729" s="1">
        <v>37733549.770000003</v>
      </c>
      <c r="H729" s="1">
        <v>15828448.299999997</v>
      </c>
      <c r="I729" s="1">
        <v>26117014.980000008</v>
      </c>
      <c r="J729" s="1">
        <v>0</v>
      </c>
      <c r="K729" s="1">
        <v>0</v>
      </c>
      <c r="L729" s="1">
        <v>16905260.699999999</v>
      </c>
      <c r="M729" s="1">
        <v>23008270.739999983</v>
      </c>
      <c r="N729" s="1">
        <v>0</v>
      </c>
      <c r="O729" s="1">
        <v>29214</v>
      </c>
      <c r="P729" s="1">
        <v>0</v>
      </c>
      <c r="Q729" s="1">
        <f t="shared" ref="Q729:Q730" si="626">SUM(G729:P729)</f>
        <v>119621758.48999999</v>
      </c>
    </row>
    <row r="730" spans="1:17" s="20" customFormat="1" ht="13.15" customHeight="1" x14ac:dyDescent="0.25">
      <c r="A730" s="4" t="s">
        <v>98</v>
      </c>
      <c r="B730" s="4" t="s">
        <v>547</v>
      </c>
      <c r="C730" s="13" t="s">
        <v>200</v>
      </c>
      <c r="D730" s="19" t="s">
        <v>675</v>
      </c>
      <c r="E730" s="13"/>
      <c r="F730" s="19"/>
      <c r="G730" s="1">
        <v>6471.52</v>
      </c>
      <c r="H730" s="1">
        <v>400</v>
      </c>
      <c r="I730" s="1">
        <v>188799.7</v>
      </c>
      <c r="J730" s="1">
        <v>0</v>
      </c>
      <c r="K730" s="1">
        <v>0</v>
      </c>
      <c r="L730" s="1">
        <v>128860.79</v>
      </c>
      <c r="M730" s="1">
        <v>64214.29</v>
      </c>
      <c r="N730" s="1">
        <v>0</v>
      </c>
      <c r="O730" s="1">
        <v>0</v>
      </c>
      <c r="P730" s="1">
        <v>0</v>
      </c>
      <c r="Q730" s="1">
        <f t="shared" si="626"/>
        <v>388746.3</v>
      </c>
    </row>
    <row r="731" spans="1:17" s="20" customFormat="1" ht="13.15" customHeight="1" x14ac:dyDescent="0.25">
      <c r="A731" s="4" t="s">
        <v>98</v>
      </c>
      <c r="B731" s="4" t="s">
        <v>547</v>
      </c>
      <c r="C731" s="13" t="s">
        <v>200</v>
      </c>
      <c r="D731" s="19" t="s">
        <v>454</v>
      </c>
      <c r="E731" s="13"/>
      <c r="F731" s="19"/>
      <c r="G731" s="1">
        <v>37740021.290000007</v>
      </c>
      <c r="H731" s="1">
        <v>15828848.299999997</v>
      </c>
      <c r="I731" s="1">
        <v>26305814.680000007</v>
      </c>
      <c r="J731" s="1">
        <v>0</v>
      </c>
      <c r="K731" s="1">
        <v>0</v>
      </c>
      <c r="L731" s="1">
        <v>17034121.489999998</v>
      </c>
      <c r="M731" s="1">
        <v>23072485.029999983</v>
      </c>
      <c r="N731" s="1">
        <v>0</v>
      </c>
      <c r="O731" s="1">
        <v>29214</v>
      </c>
      <c r="P731" s="1">
        <v>0</v>
      </c>
      <c r="Q731" s="1">
        <f t="shared" ref="G731:Q731" si="627">Q729+Q730</f>
        <v>120010504.78999999</v>
      </c>
    </row>
    <row r="732" spans="1:17" ht="13.15" customHeight="1" x14ac:dyDescent="0.2">
      <c r="A732" s="4" t="s">
        <v>98</v>
      </c>
      <c r="B732" s="4" t="s">
        <v>547</v>
      </c>
      <c r="C732" s="9" t="s">
        <v>200</v>
      </c>
      <c r="D732" s="9" t="s">
        <v>690</v>
      </c>
      <c r="E732" s="14"/>
      <c r="F732" s="14">
        <v>15007.4</v>
      </c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>
        <f t="shared" ref="Q732" si="628">Q731/F732</f>
        <v>7996.7552534083179</v>
      </c>
    </row>
    <row r="733" spans="1:17" ht="13.15" customHeight="1" x14ac:dyDescent="0.2">
      <c r="A733" s="4" t="str">
        <f>A732</f>
        <v>1560</v>
      </c>
      <c r="B733" s="4" t="str">
        <f t="shared" ref="B733" si="629">B732</f>
        <v>LARIMTHOMPSON R-2</v>
      </c>
      <c r="C733" s="9" t="str">
        <f t="shared" ref="C733" si="630">C732</f>
        <v xml:space="preserve">$ </v>
      </c>
      <c r="D733" s="9" t="s">
        <v>691</v>
      </c>
      <c r="E733" s="14"/>
      <c r="F733" s="14">
        <v>15212</v>
      </c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>
        <f t="shared" ref="Q733" si="631">Q731/F733</f>
        <v>7889.1996312122001</v>
      </c>
    </row>
    <row r="734" spans="1:17" s="25" customFormat="1" ht="13.15" customHeight="1" x14ac:dyDescent="0.2">
      <c r="A734" s="4" t="s">
        <v>98</v>
      </c>
      <c r="B734" s="4" t="s">
        <v>547</v>
      </c>
      <c r="C734" s="14" t="s">
        <v>199</v>
      </c>
      <c r="D734" s="2" t="s">
        <v>676</v>
      </c>
      <c r="E734" s="14"/>
      <c r="F734" s="14"/>
      <c r="G734" s="24">
        <v>31.447264850722245</v>
      </c>
      <c r="H734" s="24">
        <v>13.189552304357072</v>
      </c>
      <c r="I734" s="24">
        <v>21.919593393954269</v>
      </c>
      <c r="J734" s="24">
        <v>0</v>
      </c>
      <c r="K734" s="24">
        <v>0</v>
      </c>
      <c r="L734" s="24">
        <v>14.1938587124578</v>
      </c>
      <c r="M734" s="24">
        <v>19.225387869481342</v>
      </c>
      <c r="N734" s="24">
        <v>0</v>
      </c>
      <c r="O734" s="24">
        <v>2.4342869027273926E-2</v>
      </c>
      <c r="P734" s="24">
        <v>0</v>
      </c>
      <c r="Q734" s="24">
        <f t="shared" ref="G734:Q734" si="632">(Q731/$Q731)*100</f>
        <v>100</v>
      </c>
    </row>
    <row r="735" spans="1:17" ht="13.15" customHeight="1" x14ac:dyDescent="0.2">
      <c r="A735" s="4" t="s">
        <v>98</v>
      </c>
      <c r="B735" s="4" t="s">
        <v>547</v>
      </c>
      <c r="C735" s="9"/>
      <c r="D735" s="9"/>
      <c r="E735" s="14"/>
      <c r="F735" s="14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</row>
    <row r="736" spans="1:17" ht="13.15" customHeight="1" x14ac:dyDescent="0.2">
      <c r="A736" s="7" t="s">
        <v>143</v>
      </c>
      <c r="B736" s="4" t="s">
        <v>679</v>
      </c>
      <c r="C736" s="15"/>
      <c r="D736" s="16" t="s">
        <v>332</v>
      </c>
      <c r="E736" s="17" t="s">
        <v>331</v>
      </c>
      <c r="F736" s="1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</row>
    <row r="737" spans="1:17" s="20" customFormat="1" ht="13.15" customHeight="1" x14ac:dyDescent="0.25">
      <c r="A737" s="7" t="s">
        <v>143</v>
      </c>
      <c r="B737" s="4" t="s">
        <v>679</v>
      </c>
      <c r="C737" s="13" t="s">
        <v>200</v>
      </c>
      <c r="D737" s="19" t="s">
        <v>674</v>
      </c>
      <c r="E737" s="13"/>
      <c r="F737" s="19"/>
      <c r="G737" s="1">
        <v>3672640.3900000006</v>
      </c>
      <c r="H737" s="1">
        <v>2189353.2800000017</v>
      </c>
      <c r="I737" s="1">
        <v>3235016.6700000009</v>
      </c>
      <c r="J737" s="1">
        <v>0</v>
      </c>
      <c r="K737" s="1">
        <v>0</v>
      </c>
      <c r="L737" s="1">
        <v>120.18</v>
      </c>
      <c r="M737" s="1">
        <v>422282.01</v>
      </c>
      <c r="N737" s="1">
        <v>414478.83</v>
      </c>
      <c r="O737" s="1">
        <v>270</v>
      </c>
      <c r="P737" s="1">
        <v>0</v>
      </c>
      <c r="Q737" s="1">
        <f t="shared" ref="Q737:Q738" si="633">SUM(G737:P737)</f>
        <v>9934161.3600000031</v>
      </c>
    </row>
    <row r="738" spans="1:17" s="20" customFormat="1" ht="13.15" customHeight="1" x14ac:dyDescent="0.25">
      <c r="A738" s="7" t="s">
        <v>143</v>
      </c>
      <c r="B738" s="4" t="s">
        <v>679</v>
      </c>
      <c r="C738" s="13" t="s">
        <v>200</v>
      </c>
      <c r="D738" s="19" t="s">
        <v>675</v>
      </c>
      <c r="E738" s="13"/>
      <c r="F738" s="19"/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f t="shared" si="633"/>
        <v>0</v>
      </c>
    </row>
    <row r="739" spans="1:17" s="20" customFormat="1" ht="13.15" customHeight="1" x14ac:dyDescent="0.25">
      <c r="A739" s="7" t="s">
        <v>143</v>
      </c>
      <c r="B739" s="4" t="s">
        <v>679</v>
      </c>
      <c r="C739" s="13" t="s">
        <v>200</v>
      </c>
      <c r="D739" s="19" t="s">
        <v>454</v>
      </c>
      <c r="E739" s="13"/>
      <c r="F739" s="19"/>
      <c r="G739" s="1">
        <v>3672640.3900000006</v>
      </c>
      <c r="H739" s="1">
        <v>2189353.2800000017</v>
      </c>
      <c r="I739" s="1">
        <v>3235016.6700000009</v>
      </c>
      <c r="J739" s="1">
        <v>0</v>
      </c>
      <c r="K739" s="1">
        <v>0</v>
      </c>
      <c r="L739" s="1">
        <v>120.18</v>
      </c>
      <c r="M739" s="1">
        <v>422282.01</v>
      </c>
      <c r="N739" s="1">
        <v>414478.83</v>
      </c>
      <c r="O739" s="1">
        <v>270</v>
      </c>
      <c r="P739" s="1">
        <v>0</v>
      </c>
      <c r="Q739" s="1">
        <f t="shared" ref="G739:Q739" si="634">Q737+Q738</f>
        <v>9934161.3600000031</v>
      </c>
    </row>
    <row r="740" spans="1:17" ht="13.15" customHeight="1" x14ac:dyDescent="0.2">
      <c r="A740" s="7" t="s">
        <v>143</v>
      </c>
      <c r="B740" s="4" t="s">
        <v>679</v>
      </c>
      <c r="C740" s="9" t="s">
        <v>200</v>
      </c>
      <c r="D740" s="9" t="s">
        <v>690</v>
      </c>
      <c r="E740" s="14"/>
      <c r="F740" s="14">
        <v>1049.0999999999999</v>
      </c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>
        <f t="shared" ref="Q740" si="635">Q739/F740</f>
        <v>9469.2225336002321</v>
      </c>
    </row>
    <row r="741" spans="1:17" ht="13.15" customHeight="1" x14ac:dyDescent="0.2">
      <c r="A741" s="4" t="str">
        <f>A740</f>
        <v>1570</v>
      </c>
      <c r="B741" s="4" t="str">
        <f t="shared" ref="B741" si="636">B740</f>
        <v>LARIMERPARK (ESTES</v>
      </c>
      <c r="C741" s="9" t="str">
        <f t="shared" ref="C741" si="637">C740</f>
        <v xml:space="preserve">$ </v>
      </c>
      <c r="D741" s="9" t="s">
        <v>691</v>
      </c>
      <c r="E741" s="14"/>
      <c r="F741" s="14">
        <v>1061</v>
      </c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>
        <f t="shared" ref="Q741" si="638">Q739/F741</f>
        <v>9363.0173044297862</v>
      </c>
    </row>
    <row r="742" spans="1:17" s="25" customFormat="1" ht="13.15" customHeight="1" x14ac:dyDescent="0.2">
      <c r="A742" s="7" t="s">
        <v>143</v>
      </c>
      <c r="B742" s="4" t="s">
        <v>679</v>
      </c>
      <c r="C742" s="14" t="s">
        <v>199</v>
      </c>
      <c r="D742" s="2" t="s">
        <v>676</v>
      </c>
      <c r="E742" s="14"/>
      <c r="F742" s="14"/>
      <c r="G742" s="24">
        <v>36.96980808856118</v>
      </c>
      <c r="H742" s="24">
        <v>22.038632156866846</v>
      </c>
      <c r="I742" s="24">
        <v>32.564567382867637</v>
      </c>
      <c r="J742" s="24">
        <v>0</v>
      </c>
      <c r="K742" s="24">
        <v>0</v>
      </c>
      <c r="L742" s="24">
        <v>1.2097649277563172E-3</v>
      </c>
      <c r="M742" s="24">
        <v>4.2508068340858909</v>
      </c>
      <c r="N742" s="24">
        <v>4.1722578784446069</v>
      </c>
      <c r="O742" s="24">
        <v>2.7178942460825894E-3</v>
      </c>
      <c r="P742" s="24">
        <v>0</v>
      </c>
      <c r="Q742" s="24">
        <f t="shared" ref="G742:Q742" si="639">(Q739/$Q739)*100</f>
        <v>100</v>
      </c>
    </row>
    <row r="743" spans="1:17" ht="13.15" customHeight="1" x14ac:dyDescent="0.2">
      <c r="A743" s="7" t="s">
        <v>143</v>
      </c>
      <c r="B743" s="4" t="s">
        <v>679</v>
      </c>
      <c r="C743" s="9"/>
      <c r="D743" s="9"/>
      <c r="E743" s="14"/>
      <c r="F743" s="14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</row>
    <row r="744" spans="1:17" ht="13.15" customHeight="1" x14ac:dyDescent="0.2">
      <c r="A744" s="4" t="s">
        <v>89</v>
      </c>
      <c r="B744" s="4" t="s">
        <v>548</v>
      </c>
      <c r="C744" s="15"/>
      <c r="D744" s="16" t="s">
        <v>325</v>
      </c>
      <c r="E744" s="17" t="s">
        <v>330</v>
      </c>
      <c r="F744" s="1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</row>
    <row r="745" spans="1:17" s="20" customFormat="1" ht="13.15" customHeight="1" x14ac:dyDescent="0.25">
      <c r="A745" s="4" t="s">
        <v>89</v>
      </c>
      <c r="B745" s="4" t="s">
        <v>548</v>
      </c>
      <c r="C745" s="13" t="s">
        <v>200</v>
      </c>
      <c r="D745" s="19" t="s">
        <v>674</v>
      </c>
      <c r="E745" s="13"/>
      <c r="F745" s="19"/>
      <c r="G745" s="1">
        <v>2867245.9400000004</v>
      </c>
      <c r="H745" s="1">
        <v>1078816.33</v>
      </c>
      <c r="I745" s="1">
        <v>1445945.6799999995</v>
      </c>
      <c r="J745" s="1">
        <v>0</v>
      </c>
      <c r="K745" s="1">
        <v>0</v>
      </c>
      <c r="L745" s="1">
        <v>0</v>
      </c>
      <c r="M745" s="1">
        <v>470795.82000000007</v>
      </c>
      <c r="N745" s="1">
        <v>0</v>
      </c>
      <c r="O745" s="1">
        <v>0</v>
      </c>
      <c r="P745" s="1">
        <v>0</v>
      </c>
      <c r="Q745" s="1">
        <f t="shared" ref="Q745:Q746" si="640">SUM(G745:P745)</f>
        <v>5862803.7700000005</v>
      </c>
    </row>
    <row r="746" spans="1:17" s="20" customFormat="1" ht="13.15" customHeight="1" x14ac:dyDescent="0.25">
      <c r="A746" s="4" t="s">
        <v>89</v>
      </c>
      <c r="B746" s="4" t="s">
        <v>548</v>
      </c>
      <c r="C746" s="13" t="s">
        <v>200</v>
      </c>
      <c r="D746" s="19" t="s">
        <v>675</v>
      </c>
      <c r="E746" s="13"/>
      <c r="F746" s="19"/>
      <c r="G746" s="1">
        <v>0</v>
      </c>
      <c r="H746" s="1">
        <v>0</v>
      </c>
      <c r="I746" s="1">
        <v>7501.3</v>
      </c>
      <c r="J746" s="1">
        <v>0</v>
      </c>
      <c r="K746" s="1">
        <v>0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f t="shared" si="640"/>
        <v>7501.3</v>
      </c>
    </row>
    <row r="747" spans="1:17" s="20" customFormat="1" ht="13.15" customHeight="1" x14ac:dyDescent="0.25">
      <c r="A747" s="4" t="s">
        <v>89</v>
      </c>
      <c r="B747" s="4" t="s">
        <v>548</v>
      </c>
      <c r="C747" s="13" t="s">
        <v>200</v>
      </c>
      <c r="D747" s="19" t="s">
        <v>454</v>
      </c>
      <c r="E747" s="13"/>
      <c r="F747" s="19"/>
      <c r="G747" s="1">
        <v>2867245.9400000004</v>
      </c>
      <c r="H747" s="1">
        <v>1078816.33</v>
      </c>
      <c r="I747" s="1">
        <v>1453446.9799999995</v>
      </c>
      <c r="J747" s="1">
        <v>0</v>
      </c>
      <c r="K747" s="1">
        <v>0</v>
      </c>
      <c r="L747" s="1">
        <v>0</v>
      </c>
      <c r="M747" s="1">
        <v>470795.82000000007</v>
      </c>
      <c r="N747" s="1">
        <v>0</v>
      </c>
      <c r="O747" s="1">
        <v>0</v>
      </c>
      <c r="P747" s="1">
        <v>0</v>
      </c>
      <c r="Q747" s="1">
        <f t="shared" ref="G747:Q747" si="641">Q745+Q746</f>
        <v>5870305.0700000003</v>
      </c>
    </row>
    <row r="748" spans="1:17" ht="13.15" customHeight="1" x14ac:dyDescent="0.2">
      <c r="A748" s="4" t="s">
        <v>89</v>
      </c>
      <c r="B748" s="4" t="s">
        <v>548</v>
      </c>
      <c r="C748" s="9" t="s">
        <v>200</v>
      </c>
      <c r="D748" s="9" t="s">
        <v>690</v>
      </c>
      <c r="E748" s="14"/>
      <c r="F748" s="14">
        <v>898.5</v>
      </c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>
        <f t="shared" ref="Q748" si="642">Q747/F748</f>
        <v>6533.4502726766841</v>
      </c>
    </row>
    <row r="749" spans="1:17" ht="13.15" customHeight="1" x14ac:dyDescent="0.2">
      <c r="A749" s="4" t="str">
        <f>A748</f>
        <v>1580</v>
      </c>
      <c r="B749" s="4" t="str">
        <f t="shared" ref="B749" si="643">B748</f>
        <v>LAS ATRINIDAD 1</v>
      </c>
      <c r="C749" s="9" t="str">
        <f t="shared" ref="C749" si="644">C748</f>
        <v xml:space="preserve">$ </v>
      </c>
      <c r="D749" s="9" t="s">
        <v>691</v>
      </c>
      <c r="E749" s="14"/>
      <c r="F749" s="14">
        <v>796</v>
      </c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>
        <f t="shared" ref="Q749" si="645">Q747/F749</f>
        <v>7374.7551130653274</v>
      </c>
    </row>
    <row r="750" spans="1:17" s="25" customFormat="1" ht="13.15" customHeight="1" x14ac:dyDescent="0.2">
      <c r="A750" s="4" t="s">
        <v>89</v>
      </c>
      <c r="B750" s="4" t="s">
        <v>548</v>
      </c>
      <c r="C750" s="14" t="s">
        <v>199</v>
      </c>
      <c r="D750" s="2" t="s">
        <v>676</v>
      </c>
      <c r="E750" s="14"/>
      <c r="F750" s="14"/>
      <c r="G750" s="24">
        <v>48.84321863701711</v>
      </c>
      <c r="H750" s="24">
        <v>18.377517303372446</v>
      </c>
      <c r="I750" s="24">
        <v>24.759309144388293</v>
      </c>
      <c r="J750" s="24">
        <v>0</v>
      </c>
      <c r="K750" s="24">
        <v>0</v>
      </c>
      <c r="L750" s="24">
        <v>0</v>
      </c>
      <c r="M750" s="24">
        <v>8.019954915222149</v>
      </c>
      <c r="N750" s="24">
        <v>0</v>
      </c>
      <c r="O750" s="24">
        <v>0</v>
      </c>
      <c r="P750" s="24">
        <v>0</v>
      </c>
      <c r="Q750" s="24">
        <f t="shared" ref="G750:Q750" si="646">(Q747/$Q747)*100</f>
        <v>100</v>
      </c>
    </row>
    <row r="751" spans="1:17" ht="13.15" customHeight="1" x14ac:dyDescent="0.2">
      <c r="A751" s="4" t="s">
        <v>89</v>
      </c>
      <c r="B751" s="4" t="s">
        <v>548</v>
      </c>
      <c r="C751" s="9"/>
      <c r="D751" s="9"/>
      <c r="E751" s="14"/>
      <c r="F751" s="14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</row>
    <row r="752" spans="1:17" ht="13.15" customHeight="1" x14ac:dyDescent="0.2">
      <c r="A752" s="4" t="s">
        <v>67</v>
      </c>
      <c r="B752" s="4" t="s">
        <v>549</v>
      </c>
      <c r="C752" s="15"/>
      <c r="D752" s="16" t="s">
        <v>325</v>
      </c>
      <c r="E752" s="17" t="s">
        <v>329</v>
      </c>
      <c r="F752" s="1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</row>
    <row r="753" spans="1:17" s="20" customFormat="1" ht="13.15" customHeight="1" x14ac:dyDescent="0.25">
      <c r="A753" s="4" t="s">
        <v>67</v>
      </c>
      <c r="B753" s="4" t="s">
        <v>549</v>
      </c>
      <c r="C753" s="13" t="s">
        <v>200</v>
      </c>
      <c r="D753" s="19" t="s">
        <v>674</v>
      </c>
      <c r="E753" s="13"/>
      <c r="F753" s="19"/>
      <c r="G753" s="1">
        <v>1076665.97</v>
      </c>
      <c r="H753" s="1">
        <v>407659.62000000005</v>
      </c>
      <c r="I753" s="1">
        <v>745808.43</v>
      </c>
      <c r="J753" s="1">
        <v>0</v>
      </c>
      <c r="K753" s="1">
        <v>0</v>
      </c>
      <c r="L753" s="1">
        <v>170811.19</v>
      </c>
      <c r="M753" s="1">
        <v>112131.76</v>
      </c>
      <c r="N753" s="1">
        <v>11396.36</v>
      </c>
      <c r="O753" s="1">
        <v>10045.730000000001</v>
      </c>
      <c r="P753" s="1">
        <v>0</v>
      </c>
      <c r="Q753" s="1">
        <f t="shared" ref="Q753:Q754" si="647">SUM(G753:P753)</f>
        <v>2534519.0599999996</v>
      </c>
    </row>
    <row r="754" spans="1:17" s="20" customFormat="1" ht="13.15" customHeight="1" x14ac:dyDescent="0.25">
      <c r="A754" s="4" t="s">
        <v>67</v>
      </c>
      <c r="B754" s="4" t="s">
        <v>549</v>
      </c>
      <c r="C754" s="13" t="s">
        <v>200</v>
      </c>
      <c r="D754" s="19" t="s">
        <v>675</v>
      </c>
      <c r="E754" s="13"/>
      <c r="F754" s="19"/>
      <c r="G754" s="1">
        <v>0</v>
      </c>
      <c r="H754" s="1">
        <v>0</v>
      </c>
      <c r="I754" s="1">
        <v>7284.62</v>
      </c>
      <c r="J754" s="1">
        <v>0</v>
      </c>
      <c r="K754" s="1">
        <v>0</v>
      </c>
      <c r="L754" s="1">
        <v>0</v>
      </c>
      <c r="M754" s="1">
        <v>68191.009999999995</v>
      </c>
      <c r="N754" s="1">
        <v>0</v>
      </c>
      <c r="O754" s="1">
        <v>0</v>
      </c>
      <c r="P754" s="1">
        <v>0</v>
      </c>
      <c r="Q754" s="1">
        <f t="shared" si="647"/>
        <v>75475.62999999999</v>
      </c>
    </row>
    <row r="755" spans="1:17" s="20" customFormat="1" ht="13.15" customHeight="1" x14ac:dyDescent="0.25">
      <c r="A755" s="4" t="s">
        <v>67</v>
      </c>
      <c r="B755" s="4" t="s">
        <v>549</v>
      </c>
      <c r="C755" s="13" t="s">
        <v>200</v>
      </c>
      <c r="D755" s="19" t="s">
        <v>454</v>
      </c>
      <c r="E755" s="13"/>
      <c r="F755" s="19"/>
      <c r="G755" s="1">
        <v>1076665.97</v>
      </c>
      <c r="H755" s="1">
        <v>407659.62000000005</v>
      </c>
      <c r="I755" s="1">
        <v>753093.05</v>
      </c>
      <c r="J755" s="1">
        <v>0</v>
      </c>
      <c r="K755" s="1">
        <v>0</v>
      </c>
      <c r="L755" s="1">
        <v>170811.19</v>
      </c>
      <c r="M755" s="1">
        <v>180322.77</v>
      </c>
      <c r="N755" s="1">
        <v>11396.36</v>
      </c>
      <c r="O755" s="1">
        <v>10045.730000000001</v>
      </c>
      <c r="P755" s="1">
        <v>0</v>
      </c>
      <c r="Q755" s="1">
        <f t="shared" ref="G755:Q755" si="648">Q753+Q754</f>
        <v>2609994.6899999995</v>
      </c>
    </row>
    <row r="756" spans="1:17" ht="13.15" customHeight="1" x14ac:dyDescent="0.2">
      <c r="A756" s="4" t="s">
        <v>67</v>
      </c>
      <c r="B756" s="4" t="s">
        <v>549</v>
      </c>
      <c r="C756" s="9" t="s">
        <v>200</v>
      </c>
      <c r="D756" s="9" t="s">
        <v>690</v>
      </c>
      <c r="E756" s="14"/>
      <c r="F756" s="14">
        <v>244</v>
      </c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>
        <f t="shared" ref="Q756" si="649">Q755/F756</f>
        <v>10696.699549180326</v>
      </c>
    </row>
    <row r="757" spans="1:17" ht="13.15" customHeight="1" x14ac:dyDescent="0.2">
      <c r="A757" s="4" t="str">
        <f>A756</f>
        <v>1590</v>
      </c>
      <c r="B757" s="4" t="str">
        <f t="shared" ref="B757" si="650">B756</f>
        <v>LAS APRIMERO REOR</v>
      </c>
      <c r="C757" s="9" t="str">
        <f t="shared" ref="C757" si="651">C756</f>
        <v xml:space="preserve">$ </v>
      </c>
      <c r="D757" s="9" t="s">
        <v>691</v>
      </c>
      <c r="E757" s="14"/>
      <c r="F757" s="14">
        <v>259</v>
      </c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>
        <f t="shared" ref="Q757" si="652">Q755/F757</f>
        <v>10077.199575289573</v>
      </c>
    </row>
    <row r="758" spans="1:17" s="25" customFormat="1" ht="13.15" customHeight="1" x14ac:dyDescent="0.2">
      <c r="A758" s="4" t="s">
        <v>67</v>
      </c>
      <c r="B758" s="4" t="s">
        <v>549</v>
      </c>
      <c r="C758" s="14" t="s">
        <v>199</v>
      </c>
      <c r="D758" s="2" t="s">
        <v>676</v>
      </c>
      <c r="E758" s="14"/>
      <c r="F758" s="14"/>
      <c r="G758" s="24">
        <v>41.251653657578899</v>
      </c>
      <c r="H758" s="24">
        <v>15.619174305676466</v>
      </c>
      <c r="I758" s="24">
        <v>28.854198550112763</v>
      </c>
      <c r="J758" s="24">
        <v>0</v>
      </c>
      <c r="K758" s="24">
        <v>0</v>
      </c>
      <c r="L758" s="24">
        <v>6.544503352993412</v>
      </c>
      <c r="M758" s="24">
        <v>6.9089324469085431</v>
      </c>
      <c r="N758" s="24">
        <v>0.43664303393659409</v>
      </c>
      <c r="O758" s="24">
        <v>0.38489465279333585</v>
      </c>
      <c r="P758" s="24">
        <v>0</v>
      </c>
      <c r="Q758" s="24">
        <f t="shared" ref="G758:Q758" si="653">(Q755/$Q755)*100</f>
        <v>100</v>
      </c>
    </row>
    <row r="759" spans="1:17" ht="13.15" customHeight="1" x14ac:dyDescent="0.2">
      <c r="A759" s="4" t="s">
        <v>67</v>
      </c>
      <c r="B759" s="4" t="s">
        <v>549</v>
      </c>
      <c r="C759" s="9"/>
      <c r="D759" s="9"/>
      <c r="E759" s="14"/>
      <c r="F759" s="14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</row>
    <row r="760" spans="1:17" ht="13.15" customHeight="1" x14ac:dyDescent="0.2">
      <c r="A760" s="4" t="s">
        <v>10</v>
      </c>
      <c r="B760" s="4" t="s">
        <v>550</v>
      </c>
      <c r="C760" s="15"/>
      <c r="D760" s="16" t="s">
        <v>325</v>
      </c>
      <c r="E760" s="17" t="s">
        <v>328</v>
      </c>
      <c r="F760" s="1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</row>
    <row r="761" spans="1:17" s="20" customFormat="1" ht="13.15" customHeight="1" x14ac:dyDescent="0.25">
      <c r="A761" s="4" t="s">
        <v>10</v>
      </c>
      <c r="B761" s="4" t="s">
        <v>550</v>
      </c>
      <c r="C761" s="13" t="s">
        <v>200</v>
      </c>
      <c r="D761" s="19" t="s">
        <v>674</v>
      </c>
      <c r="E761" s="13"/>
      <c r="F761" s="19"/>
      <c r="G761" s="1">
        <v>597061.4800000001</v>
      </c>
      <c r="H761" s="1">
        <v>0</v>
      </c>
      <c r="I761" s="1">
        <v>225810.36</v>
      </c>
      <c r="J761" s="1">
        <v>0</v>
      </c>
      <c r="K761" s="1">
        <v>0</v>
      </c>
      <c r="L761" s="1">
        <v>1466658.4800000002</v>
      </c>
      <c r="M761" s="1">
        <v>0</v>
      </c>
      <c r="N761" s="1">
        <v>0</v>
      </c>
      <c r="O761" s="1">
        <v>0</v>
      </c>
      <c r="P761" s="1">
        <v>0</v>
      </c>
      <c r="Q761" s="1">
        <f t="shared" ref="Q761:Q762" si="654">SUM(G761:P761)</f>
        <v>2289530.3200000003</v>
      </c>
    </row>
    <row r="762" spans="1:17" s="20" customFormat="1" ht="13.15" customHeight="1" x14ac:dyDescent="0.25">
      <c r="A762" s="4" t="s">
        <v>10</v>
      </c>
      <c r="B762" s="4" t="s">
        <v>550</v>
      </c>
      <c r="C762" s="13" t="s">
        <v>200</v>
      </c>
      <c r="D762" s="19" t="s">
        <v>675</v>
      </c>
      <c r="E762" s="13"/>
      <c r="F762" s="19"/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242822.67</v>
      </c>
      <c r="M762" s="1">
        <v>0</v>
      </c>
      <c r="N762" s="1">
        <v>0</v>
      </c>
      <c r="O762" s="1">
        <v>0</v>
      </c>
      <c r="P762" s="1">
        <v>0</v>
      </c>
      <c r="Q762" s="1">
        <f t="shared" si="654"/>
        <v>242822.67</v>
      </c>
    </row>
    <row r="763" spans="1:17" s="20" customFormat="1" ht="13.15" customHeight="1" x14ac:dyDescent="0.25">
      <c r="A763" s="4" t="s">
        <v>10</v>
      </c>
      <c r="B763" s="4" t="s">
        <v>550</v>
      </c>
      <c r="C763" s="13" t="s">
        <v>200</v>
      </c>
      <c r="D763" s="19" t="s">
        <v>454</v>
      </c>
      <c r="E763" s="13"/>
      <c r="F763" s="19"/>
      <c r="G763" s="1">
        <v>597061.4800000001</v>
      </c>
      <c r="H763" s="1">
        <v>0</v>
      </c>
      <c r="I763" s="1">
        <v>225810.36</v>
      </c>
      <c r="J763" s="1">
        <v>0</v>
      </c>
      <c r="K763" s="1">
        <v>0</v>
      </c>
      <c r="L763" s="1">
        <v>1709481.1500000001</v>
      </c>
      <c r="M763" s="1">
        <v>0</v>
      </c>
      <c r="N763" s="1">
        <v>0</v>
      </c>
      <c r="O763" s="1">
        <v>0</v>
      </c>
      <c r="P763" s="1">
        <v>0</v>
      </c>
      <c r="Q763" s="1">
        <f t="shared" ref="G763:Q763" si="655">Q761+Q762</f>
        <v>2532352.9900000002</v>
      </c>
    </row>
    <row r="764" spans="1:17" ht="13.15" customHeight="1" x14ac:dyDescent="0.2">
      <c r="A764" s="4" t="s">
        <v>10</v>
      </c>
      <c r="B764" s="4" t="s">
        <v>550</v>
      </c>
      <c r="C764" s="9" t="s">
        <v>200</v>
      </c>
      <c r="D764" s="9" t="s">
        <v>690</v>
      </c>
      <c r="E764" s="14"/>
      <c r="F764" s="14">
        <v>340.8</v>
      </c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>
        <f t="shared" ref="Q764" si="656">Q763/F764</f>
        <v>7430.6132335680759</v>
      </c>
    </row>
    <row r="765" spans="1:17" ht="13.15" customHeight="1" x14ac:dyDescent="0.2">
      <c r="A765" s="4" t="str">
        <f>A764</f>
        <v>1600</v>
      </c>
      <c r="B765" s="4" t="str">
        <f t="shared" ref="B765" si="657">B764</f>
        <v>LAS AHOEHNE REORG</v>
      </c>
      <c r="C765" s="9" t="str">
        <f t="shared" ref="C765" si="658">C764</f>
        <v xml:space="preserve">$ </v>
      </c>
      <c r="D765" s="9" t="s">
        <v>691</v>
      </c>
      <c r="E765" s="14"/>
      <c r="F765" s="14">
        <v>319</v>
      </c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>
        <f t="shared" ref="Q765" si="659">Q763/F765</f>
        <v>7938.4106269592485</v>
      </c>
    </row>
    <row r="766" spans="1:17" s="25" customFormat="1" ht="13.15" customHeight="1" x14ac:dyDescent="0.2">
      <c r="A766" s="4" t="s">
        <v>10</v>
      </c>
      <c r="B766" s="4" t="s">
        <v>550</v>
      </c>
      <c r="C766" s="14" t="s">
        <v>199</v>
      </c>
      <c r="D766" s="2" t="s">
        <v>676</v>
      </c>
      <c r="E766" s="14"/>
      <c r="F766" s="14"/>
      <c r="G766" s="24">
        <v>23.577340219066382</v>
      </c>
      <c r="H766" s="24">
        <v>0</v>
      </c>
      <c r="I766" s="24">
        <v>8.9170175284291613</v>
      </c>
      <c r="J766" s="24">
        <v>0</v>
      </c>
      <c r="K766" s="24">
        <v>0</v>
      </c>
      <c r="L766" s="24">
        <v>67.505642252504458</v>
      </c>
      <c r="M766" s="24">
        <v>0</v>
      </c>
      <c r="N766" s="24">
        <v>0</v>
      </c>
      <c r="O766" s="24">
        <v>0</v>
      </c>
      <c r="P766" s="24">
        <v>0</v>
      </c>
      <c r="Q766" s="24">
        <f t="shared" ref="G766:Q766" si="660">(Q763/$Q763)*100</f>
        <v>100</v>
      </c>
    </row>
    <row r="767" spans="1:17" ht="13.15" customHeight="1" x14ac:dyDescent="0.2">
      <c r="A767" s="4" t="s">
        <v>10</v>
      </c>
      <c r="B767" s="4" t="s">
        <v>550</v>
      </c>
      <c r="C767" s="9"/>
      <c r="D767" s="9"/>
      <c r="E767" s="14"/>
      <c r="F767" s="14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</row>
    <row r="768" spans="1:17" ht="13.15" customHeight="1" x14ac:dyDescent="0.2">
      <c r="A768" s="4" t="s">
        <v>114</v>
      </c>
      <c r="B768" s="4" t="s">
        <v>551</v>
      </c>
      <c r="C768" s="15"/>
      <c r="D768" s="16" t="s">
        <v>325</v>
      </c>
      <c r="E768" s="17" t="s">
        <v>327</v>
      </c>
      <c r="F768" s="1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</row>
    <row r="769" spans="1:17" s="20" customFormat="1" ht="13.15" customHeight="1" x14ac:dyDescent="0.25">
      <c r="A769" s="4" t="s">
        <v>114</v>
      </c>
      <c r="B769" s="4" t="s">
        <v>551</v>
      </c>
      <c r="C769" s="13" t="s">
        <v>200</v>
      </c>
      <c r="D769" s="19" t="s">
        <v>674</v>
      </c>
      <c r="E769" s="13"/>
      <c r="F769" s="19"/>
      <c r="G769" s="1">
        <v>590058.37</v>
      </c>
      <c r="H769" s="1">
        <v>0</v>
      </c>
      <c r="I769" s="1">
        <v>75284.850000000006</v>
      </c>
      <c r="J769" s="1">
        <v>0</v>
      </c>
      <c r="K769" s="1">
        <v>0</v>
      </c>
      <c r="L769" s="1">
        <v>684427.25999999989</v>
      </c>
      <c r="M769" s="1">
        <v>0</v>
      </c>
      <c r="N769" s="1">
        <v>0</v>
      </c>
      <c r="O769" s="1">
        <v>0</v>
      </c>
      <c r="P769" s="1">
        <v>0</v>
      </c>
      <c r="Q769" s="1">
        <f t="shared" ref="Q769:Q770" si="661">SUM(G769:P769)</f>
        <v>1349770.48</v>
      </c>
    </row>
    <row r="770" spans="1:17" s="20" customFormat="1" ht="13.15" customHeight="1" x14ac:dyDescent="0.25">
      <c r="A770" s="4" t="s">
        <v>114</v>
      </c>
      <c r="B770" s="4" t="s">
        <v>551</v>
      </c>
      <c r="C770" s="13" t="s">
        <v>200</v>
      </c>
      <c r="D770" s="19" t="s">
        <v>675</v>
      </c>
      <c r="E770" s="13"/>
      <c r="F770" s="19"/>
      <c r="G770" s="1">
        <v>99.06</v>
      </c>
      <c r="H770" s="1">
        <v>0</v>
      </c>
      <c r="I770" s="1">
        <v>0</v>
      </c>
      <c r="J770" s="1">
        <v>0</v>
      </c>
      <c r="K770" s="1">
        <v>0</v>
      </c>
      <c r="L770" s="1">
        <v>38719.1</v>
      </c>
      <c r="M770" s="1">
        <v>0</v>
      </c>
      <c r="N770" s="1">
        <v>0</v>
      </c>
      <c r="O770" s="1">
        <v>0</v>
      </c>
      <c r="P770" s="1">
        <v>0</v>
      </c>
      <c r="Q770" s="1">
        <f t="shared" si="661"/>
        <v>38818.159999999996</v>
      </c>
    </row>
    <row r="771" spans="1:17" s="20" customFormat="1" ht="13.15" customHeight="1" x14ac:dyDescent="0.25">
      <c r="A771" s="4" t="s">
        <v>114</v>
      </c>
      <c r="B771" s="4" t="s">
        <v>551</v>
      </c>
      <c r="C771" s="13" t="s">
        <v>200</v>
      </c>
      <c r="D771" s="19" t="s">
        <v>454</v>
      </c>
      <c r="E771" s="13"/>
      <c r="F771" s="19"/>
      <c r="G771" s="1">
        <v>590157.43000000005</v>
      </c>
      <c r="H771" s="1">
        <v>0</v>
      </c>
      <c r="I771" s="1">
        <v>75284.850000000006</v>
      </c>
      <c r="J771" s="1">
        <v>0</v>
      </c>
      <c r="K771" s="1">
        <v>0</v>
      </c>
      <c r="L771" s="1">
        <v>723146.35999999987</v>
      </c>
      <c r="M771" s="1">
        <v>0</v>
      </c>
      <c r="N771" s="1">
        <v>0</v>
      </c>
      <c r="O771" s="1">
        <v>0</v>
      </c>
      <c r="P771" s="1">
        <v>0</v>
      </c>
      <c r="Q771" s="1">
        <f t="shared" ref="G771:Q771" si="662">Q769+Q770</f>
        <v>1388588.64</v>
      </c>
    </row>
    <row r="772" spans="1:17" ht="13.15" customHeight="1" x14ac:dyDescent="0.2">
      <c r="A772" s="4" t="s">
        <v>114</v>
      </c>
      <c r="B772" s="4" t="s">
        <v>551</v>
      </c>
      <c r="C772" s="9" t="s">
        <v>200</v>
      </c>
      <c r="D772" s="9" t="s">
        <v>690</v>
      </c>
      <c r="E772" s="14"/>
      <c r="F772" s="14">
        <v>112</v>
      </c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>
        <f t="shared" ref="Q772" si="663">Q771/F772</f>
        <v>12398.112857142856</v>
      </c>
    </row>
    <row r="773" spans="1:17" ht="13.15" customHeight="1" x14ac:dyDescent="0.2">
      <c r="A773" s="4" t="str">
        <f>A772</f>
        <v>1620</v>
      </c>
      <c r="B773" s="4" t="str">
        <f t="shared" ref="B773" si="664">B772</f>
        <v>LAS AAGUILAR REOR</v>
      </c>
      <c r="C773" s="9" t="str">
        <f t="shared" ref="C773" si="665">C772</f>
        <v xml:space="preserve">$ </v>
      </c>
      <c r="D773" s="9" t="s">
        <v>691</v>
      </c>
      <c r="E773" s="14"/>
      <c r="F773" s="14">
        <v>119</v>
      </c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>
        <f t="shared" ref="Q773" si="666">Q771/F773</f>
        <v>11668.812100840336</v>
      </c>
    </row>
    <row r="774" spans="1:17" s="25" customFormat="1" ht="13.15" customHeight="1" x14ac:dyDescent="0.2">
      <c r="A774" s="4" t="s">
        <v>114</v>
      </c>
      <c r="B774" s="4" t="s">
        <v>551</v>
      </c>
      <c r="C774" s="14" t="s">
        <v>199</v>
      </c>
      <c r="D774" s="2" t="s">
        <v>676</v>
      </c>
      <c r="E774" s="14"/>
      <c r="F774" s="14"/>
      <c r="G774" s="24">
        <v>42.500522688994494</v>
      </c>
      <c r="H774" s="24">
        <v>0</v>
      </c>
      <c r="I774" s="24">
        <v>5.4216812547163009</v>
      </c>
      <c r="J774" s="24">
        <v>0</v>
      </c>
      <c r="K774" s="24">
        <v>0</v>
      </c>
      <c r="L774" s="24">
        <v>52.077796056289202</v>
      </c>
      <c r="M774" s="24">
        <v>0</v>
      </c>
      <c r="N774" s="24">
        <v>0</v>
      </c>
      <c r="O774" s="24">
        <v>0</v>
      </c>
      <c r="P774" s="24">
        <v>0</v>
      </c>
      <c r="Q774" s="24">
        <f t="shared" ref="G774:Q774" si="667">(Q771/$Q771)*100</f>
        <v>100</v>
      </c>
    </row>
    <row r="775" spans="1:17" ht="13.15" customHeight="1" x14ac:dyDescent="0.2">
      <c r="A775" s="4" t="s">
        <v>114</v>
      </c>
      <c r="B775" s="4" t="s">
        <v>551</v>
      </c>
      <c r="C775" s="9"/>
      <c r="D775" s="9"/>
      <c r="E775" s="14"/>
      <c r="F775" s="14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</row>
    <row r="776" spans="1:17" ht="13.15" customHeight="1" x14ac:dyDescent="0.2">
      <c r="A776" s="4" t="s">
        <v>80</v>
      </c>
      <c r="B776" s="4" t="s">
        <v>552</v>
      </c>
      <c r="C776" s="15"/>
      <c r="D776" s="16" t="s">
        <v>325</v>
      </c>
      <c r="E776" s="17" t="s">
        <v>326</v>
      </c>
      <c r="F776" s="1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</row>
    <row r="777" spans="1:17" s="20" customFormat="1" ht="13.15" customHeight="1" x14ac:dyDescent="0.25">
      <c r="A777" s="4" t="s">
        <v>80</v>
      </c>
      <c r="B777" s="4" t="s">
        <v>552</v>
      </c>
      <c r="C777" s="13" t="s">
        <v>200</v>
      </c>
      <c r="D777" s="19" t="s">
        <v>674</v>
      </c>
      <c r="E777" s="13"/>
      <c r="F777" s="19"/>
      <c r="G777" s="1">
        <v>222065.72999999998</v>
      </c>
      <c r="H777" s="1">
        <v>0</v>
      </c>
      <c r="I777" s="1">
        <v>18403.97</v>
      </c>
      <c r="J777" s="1">
        <v>0</v>
      </c>
      <c r="K777" s="1">
        <v>1948356.0799999994</v>
      </c>
      <c r="L777" s="1">
        <v>744872.53999999992</v>
      </c>
      <c r="M777" s="1">
        <v>51208</v>
      </c>
      <c r="N777" s="1">
        <v>0</v>
      </c>
      <c r="O777" s="1">
        <v>0</v>
      </c>
      <c r="P777" s="1">
        <v>0</v>
      </c>
      <c r="Q777" s="1">
        <f t="shared" ref="Q777:Q778" si="668">SUM(G777:P777)</f>
        <v>2984906.3199999994</v>
      </c>
    </row>
    <row r="778" spans="1:17" s="20" customFormat="1" ht="13.15" customHeight="1" x14ac:dyDescent="0.25">
      <c r="A778" s="4" t="s">
        <v>80</v>
      </c>
      <c r="B778" s="4" t="s">
        <v>552</v>
      </c>
      <c r="C778" s="13" t="s">
        <v>200</v>
      </c>
      <c r="D778" s="19" t="s">
        <v>675</v>
      </c>
      <c r="E778" s="13"/>
      <c r="F778" s="19"/>
      <c r="G778" s="1">
        <v>0</v>
      </c>
      <c r="H778" s="1">
        <v>0</v>
      </c>
      <c r="I778" s="1">
        <v>0</v>
      </c>
      <c r="J778" s="1">
        <v>0</v>
      </c>
      <c r="K778" s="1">
        <v>184776.39</v>
      </c>
      <c r="L778" s="1">
        <v>0</v>
      </c>
      <c r="M778" s="1">
        <v>0</v>
      </c>
      <c r="N778" s="1">
        <v>0</v>
      </c>
      <c r="O778" s="1">
        <v>0</v>
      </c>
      <c r="P778" s="1">
        <v>0</v>
      </c>
      <c r="Q778" s="1">
        <f t="shared" si="668"/>
        <v>184776.39</v>
      </c>
    </row>
    <row r="779" spans="1:17" s="20" customFormat="1" ht="13.15" customHeight="1" x14ac:dyDescent="0.25">
      <c r="A779" s="4" t="s">
        <v>80</v>
      </c>
      <c r="B779" s="4" t="s">
        <v>552</v>
      </c>
      <c r="C779" s="13" t="s">
        <v>200</v>
      </c>
      <c r="D779" s="19" t="s">
        <v>454</v>
      </c>
      <c r="E779" s="13"/>
      <c r="F779" s="19"/>
      <c r="G779" s="1">
        <v>222065.72999999998</v>
      </c>
      <c r="H779" s="1">
        <v>0</v>
      </c>
      <c r="I779" s="1">
        <v>18403.97</v>
      </c>
      <c r="J779" s="1">
        <v>0</v>
      </c>
      <c r="K779" s="1">
        <v>2133132.4699999993</v>
      </c>
      <c r="L779" s="1">
        <v>744872.53999999992</v>
      </c>
      <c r="M779" s="1">
        <v>51208</v>
      </c>
      <c r="N779" s="1">
        <v>0</v>
      </c>
      <c r="O779" s="1">
        <v>0</v>
      </c>
      <c r="P779" s="1">
        <v>0</v>
      </c>
      <c r="Q779" s="1">
        <f t="shared" ref="G779:Q779" si="669">Q777+Q778</f>
        <v>3169682.7099999995</v>
      </c>
    </row>
    <row r="780" spans="1:17" ht="13.15" customHeight="1" x14ac:dyDescent="0.2">
      <c r="A780" s="4" t="s">
        <v>80</v>
      </c>
      <c r="B780" s="4" t="s">
        <v>552</v>
      </c>
      <c r="C780" s="9" t="s">
        <v>200</v>
      </c>
      <c r="D780" s="9" t="s">
        <v>690</v>
      </c>
      <c r="E780" s="14"/>
      <c r="F780" s="14">
        <v>449</v>
      </c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>
        <f t="shared" ref="Q780" si="670">Q779/F780</f>
        <v>7059.4269710467697</v>
      </c>
    </row>
    <row r="781" spans="1:17" ht="13.15" customHeight="1" x14ac:dyDescent="0.2">
      <c r="A781" s="4" t="str">
        <f>A780</f>
        <v>1750</v>
      </c>
      <c r="B781" s="4" t="str">
        <f t="shared" ref="B781" si="671">B780</f>
        <v>LAS ABRANSON REOR</v>
      </c>
      <c r="C781" s="9" t="str">
        <f t="shared" ref="C781" si="672">C780</f>
        <v xml:space="preserve">$ </v>
      </c>
      <c r="D781" s="9" t="s">
        <v>691</v>
      </c>
      <c r="E781" s="14"/>
      <c r="F781" s="14">
        <v>442</v>
      </c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>
        <f t="shared" ref="Q781" si="673">Q779/F781</f>
        <v>7171.2278506787316</v>
      </c>
    </row>
    <row r="782" spans="1:17" s="25" customFormat="1" ht="13.15" customHeight="1" x14ac:dyDescent="0.2">
      <c r="A782" s="4" t="s">
        <v>80</v>
      </c>
      <c r="B782" s="4" t="s">
        <v>552</v>
      </c>
      <c r="C782" s="14" t="s">
        <v>199</v>
      </c>
      <c r="D782" s="2" t="s">
        <v>676</v>
      </c>
      <c r="E782" s="14"/>
      <c r="F782" s="14"/>
      <c r="G782" s="24">
        <v>7.0059293095617132</v>
      </c>
      <c r="H782" s="24">
        <v>0</v>
      </c>
      <c r="I782" s="24">
        <v>0.58062499258798062</v>
      </c>
      <c r="J782" s="24">
        <v>0</v>
      </c>
      <c r="K782" s="24">
        <v>67.297981065114229</v>
      </c>
      <c r="L782" s="24">
        <v>23.499908607571641</v>
      </c>
      <c r="M782" s="24">
        <v>1.6155560251644243</v>
      </c>
      <c r="N782" s="24">
        <v>0</v>
      </c>
      <c r="O782" s="24">
        <v>0</v>
      </c>
      <c r="P782" s="24">
        <v>0</v>
      </c>
      <c r="Q782" s="24">
        <f t="shared" ref="G782:Q782" si="674">(Q779/$Q779)*100</f>
        <v>100</v>
      </c>
    </row>
    <row r="783" spans="1:17" ht="13.15" customHeight="1" x14ac:dyDescent="0.2">
      <c r="A783" s="4" t="s">
        <v>80</v>
      </c>
      <c r="B783" s="4" t="s">
        <v>552</v>
      </c>
      <c r="C783" s="9"/>
      <c r="D783" s="9"/>
      <c r="E783" s="14"/>
      <c r="F783" s="14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</row>
    <row r="784" spans="1:17" ht="13.15" customHeight="1" x14ac:dyDescent="0.2">
      <c r="A784" s="4" t="s">
        <v>188</v>
      </c>
      <c r="B784" s="4" t="s">
        <v>553</v>
      </c>
      <c r="C784" s="15"/>
      <c r="D784" s="16" t="s">
        <v>325</v>
      </c>
      <c r="E784" s="17" t="s">
        <v>324</v>
      </c>
      <c r="F784" s="1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</row>
    <row r="785" spans="1:17" s="20" customFormat="1" ht="13.15" customHeight="1" x14ac:dyDescent="0.25">
      <c r="A785" s="4" t="s">
        <v>188</v>
      </c>
      <c r="B785" s="4" t="s">
        <v>553</v>
      </c>
      <c r="C785" s="13" t="s">
        <v>200</v>
      </c>
      <c r="D785" s="19" t="s">
        <v>674</v>
      </c>
      <c r="E785" s="13"/>
      <c r="F785" s="19"/>
      <c r="G785" s="1">
        <v>211945.29</v>
      </c>
      <c r="H785" s="1">
        <v>0</v>
      </c>
      <c r="I785" s="1">
        <v>0</v>
      </c>
      <c r="J785" s="1">
        <v>0</v>
      </c>
      <c r="K785" s="1">
        <v>0</v>
      </c>
      <c r="L785" s="1">
        <v>302349.73999999993</v>
      </c>
      <c r="M785" s="1">
        <v>9698</v>
      </c>
      <c r="N785" s="1">
        <v>0</v>
      </c>
      <c r="O785" s="1">
        <v>66511.33</v>
      </c>
      <c r="P785" s="1">
        <v>0</v>
      </c>
      <c r="Q785" s="1">
        <f t="shared" ref="Q785:Q786" si="675">SUM(G785:P785)</f>
        <v>590504.35999999987</v>
      </c>
    </row>
    <row r="786" spans="1:17" s="20" customFormat="1" ht="13.15" customHeight="1" x14ac:dyDescent="0.25">
      <c r="A786" s="4" t="s">
        <v>188</v>
      </c>
      <c r="B786" s="4" t="s">
        <v>553</v>
      </c>
      <c r="C786" s="13" t="s">
        <v>200</v>
      </c>
      <c r="D786" s="19" t="s">
        <v>675</v>
      </c>
      <c r="E786" s="13"/>
      <c r="F786" s="19"/>
      <c r="G786" s="1">
        <v>0</v>
      </c>
      <c r="H786" s="1">
        <v>0</v>
      </c>
      <c r="I786" s="1">
        <v>0</v>
      </c>
      <c r="J786" s="1">
        <v>0</v>
      </c>
      <c r="K786" s="1">
        <v>0</v>
      </c>
      <c r="L786" s="1">
        <v>0</v>
      </c>
      <c r="M786" s="1">
        <v>0</v>
      </c>
      <c r="N786" s="1">
        <v>0</v>
      </c>
      <c r="O786" s="1">
        <v>0</v>
      </c>
      <c r="P786" s="1">
        <v>0</v>
      </c>
      <c r="Q786" s="1">
        <f t="shared" si="675"/>
        <v>0</v>
      </c>
    </row>
    <row r="787" spans="1:17" s="20" customFormat="1" ht="13.15" customHeight="1" x14ac:dyDescent="0.25">
      <c r="A787" s="4" t="s">
        <v>188</v>
      </c>
      <c r="B787" s="4" t="s">
        <v>553</v>
      </c>
      <c r="C787" s="13" t="s">
        <v>200</v>
      </c>
      <c r="D787" s="19" t="s">
        <v>454</v>
      </c>
      <c r="E787" s="13"/>
      <c r="F787" s="19"/>
      <c r="G787" s="1">
        <v>211945.29</v>
      </c>
      <c r="H787" s="1">
        <v>0</v>
      </c>
      <c r="I787" s="1">
        <v>0</v>
      </c>
      <c r="J787" s="1">
        <v>0</v>
      </c>
      <c r="K787" s="1">
        <v>0</v>
      </c>
      <c r="L787" s="1">
        <v>302349.73999999993</v>
      </c>
      <c r="M787" s="1">
        <v>9698</v>
      </c>
      <c r="N787" s="1">
        <v>0</v>
      </c>
      <c r="O787" s="1">
        <v>66511.33</v>
      </c>
      <c r="P787" s="1">
        <v>0</v>
      </c>
      <c r="Q787" s="1">
        <f t="shared" ref="G787:Q787" si="676">Q785+Q786</f>
        <v>590504.35999999987</v>
      </c>
    </row>
    <row r="788" spans="1:17" ht="13.15" customHeight="1" x14ac:dyDescent="0.2">
      <c r="A788" s="4" t="s">
        <v>188</v>
      </c>
      <c r="B788" s="4" t="s">
        <v>553</v>
      </c>
      <c r="C788" s="9" t="s">
        <v>200</v>
      </c>
      <c r="D788" s="9" t="s">
        <v>690</v>
      </c>
      <c r="E788" s="14"/>
      <c r="F788" s="14">
        <v>50</v>
      </c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>
        <f t="shared" ref="Q788" si="677">Q787/F788</f>
        <v>11810.087199999998</v>
      </c>
    </row>
    <row r="789" spans="1:17" ht="13.15" customHeight="1" x14ac:dyDescent="0.2">
      <c r="A789" s="4" t="str">
        <f>A788</f>
        <v>1760</v>
      </c>
      <c r="B789" s="4" t="str">
        <f t="shared" ref="B789" si="678">B788</f>
        <v>LAS AKIM REORGANI</v>
      </c>
      <c r="C789" s="9" t="str">
        <f t="shared" ref="C789" si="679">C788</f>
        <v xml:space="preserve">$ </v>
      </c>
      <c r="D789" s="9" t="s">
        <v>691</v>
      </c>
      <c r="E789" s="14"/>
      <c r="F789" s="14">
        <v>33</v>
      </c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>
        <f t="shared" ref="Q789" si="680">Q787/F789</f>
        <v>17894.071515151511</v>
      </c>
    </row>
    <row r="790" spans="1:17" s="25" customFormat="1" ht="13.15" customHeight="1" x14ac:dyDescent="0.2">
      <c r="A790" s="4" t="s">
        <v>188</v>
      </c>
      <c r="B790" s="4" t="s">
        <v>553</v>
      </c>
      <c r="C790" s="14" t="s">
        <v>199</v>
      </c>
      <c r="D790" s="2" t="s">
        <v>676</v>
      </c>
      <c r="E790" s="14"/>
      <c r="F790" s="14"/>
      <c r="G790" s="24">
        <v>35.89224811142801</v>
      </c>
      <c r="H790" s="24">
        <v>0</v>
      </c>
      <c r="I790" s="24">
        <v>0</v>
      </c>
      <c r="J790" s="24">
        <v>0</v>
      </c>
      <c r="K790" s="24">
        <v>0</v>
      </c>
      <c r="L790" s="24">
        <v>51.20194878832055</v>
      </c>
      <c r="M790" s="24">
        <v>1.6423248763142075</v>
      </c>
      <c r="N790" s="24">
        <v>0</v>
      </c>
      <c r="O790" s="24">
        <v>11.263478223937248</v>
      </c>
      <c r="P790" s="24">
        <v>0</v>
      </c>
      <c r="Q790" s="24">
        <f t="shared" ref="G790:Q790" si="681">(Q787/$Q787)*100</f>
        <v>100</v>
      </c>
    </row>
    <row r="791" spans="1:17" ht="13.15" customHeight="1" x14ac:dyDescent="0.2">
      <c r="A791" s="4" t="s">
        <v>188</v>
      </c>
      <c r="B791" s="4" t="s">
        <v>553</v>
      </c>
      <c r="C791" s="9"/>
      <c r="D791" s="9"/>
      <c r="E791" s="14"/>
      <c r="F791" s="14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</row>
    <row r="792" spans="1:17" ht="13.15" customHeight="1" x14ac:dyDescent="0.2">
      <c r="A792" s="4" t="s">
        <v>161</v>
      </c>
      <c r="B792" s="4" t="s">
        <v>554</v>
      </c>
      <c r="C792" s="15"/>
      <c r="D792" s="16" t="s">
        <v>321</v>
      </c>
      <c r="E792" s="17" t="s">
        <v>323</v>
      </c>
      <c r="F792" s="1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</row>
    <row r="793" spans="1:17" s="20" customFormat="1" ht="13.15" customHeight="1" x14ac:dyDescent="0.25">
      <c r="A793" s="4" t="s">
        <v>161</v>
      </c>
      <c r="B793" s="4" t="s">
        <v>554</v>
      </c>
      <c r="C793" s="13" t="s">
        <v>200</v>
      </c>
      <c r="D793" s="19" t="s">
        <v>674</v>
      </c>
      <c r="E793" s="13"/>
      <c r="F793" s="19"/>
      <c r="G793" s="1">
        <v>561574.99</v>
      </c>
      <c r="H793" s="1">
        <v>214721.49999999997</v>
      </c>
      <c r="I793" s="1">
        <v>300285.98</v>
      </c>
      <c r="J793" s="1">
        <v>0</v>
      </c>
      <c r="K793" s="1">
        <v>0</v>
      </c>
      <c r="L793" s="1">
        <v>610988.15999999992</v>
      </c>
      <c r="M793" s="1">
        <v>239409.38000000003</v>
      </c>
      <c r="N793" s="1">
        <v>0</v>
      </c>
      <c r="O793" s="1">
        <v>0</v>
      </c>
      <c r="P793" s="1">
        <v>0</v>
      </c>
      <c r="Q793" s="1">
        <f t="shared" ref="Q793:Q794" si="682">SUM(G793:P793)</f>
        <v>1926980.01</v>
      </c>
    </row>
    <row r="794" spans="1:17" s="20" customFormat="1" ht="13.15" customHeight="1" x14ac:dyDescent="0.25">
      <c r="A794" s="4" t="s">
        <v>161</v>
      </c>
      <c r="B794" s="4" t="s">
        <v>554</v>
      </c>
      <c r="C794" s="13" t="s">
        <v>200</v>
      </c>
      <c r="D794" s="19" t="s">
        <v>675</v>
      </c>
      <c r="E794" s="13"/>
      <c r="F794" s="19"/>
      <c r="G794" s="1">
        <v>0</v>
      </c>
      <c r="H794" s="1">
        <v>0</v>
      </c>
      <c r="I794" s="1">
        <v>2245.9699999999998</v>
      </c>
      <c r="J794" s="1">
        <v>0</v>
      </c>
      <c r="K794" s="1">
        <v>0</v>
      </c>
      <c r="L794" s="1">
        <v>138465.68</v>
      </c>
      <c r="M794" s="1">
        <v>0</v>
      </c>
      <c r="N794" s="1">
        <v>0</v>
      </c>
      <c r="O794" s="1">
        <v>0</v>
      </c>
      <c r="P794" s="1">
        <v>0</v>
      </c>
      <c r="Q794" s="1">
        <f t="shared" si="682"/>
        <v>140711.65</v>
      </c>
    </row>
    <row r="795" spans="1:17" s="20" customFormat="1" ht="13.15" customHeight="1" x14ac:dyDescent="0.25">
      <c r="A795" s="4" t="s">
        <v>161</v>
      </c>
      <c r="B795" s="4" t="s">
        <v>554</v>
      </c>
      <c r="C795" s="13" t="s">
        <v>200</v>
      </c>
      <c r="D795" s="19" t="s">
        <v>454</v>
      </c>
      <c r="E795" s="13"/>
      <c r="F795" s="19"/>
      <c r="G795" s="1">
        <v>561574.99</v>
      </c>
      <c r="H795" s="1">
        <v>214721.49999999997</v>
      </c>
      <c r="I795" s="1">
        <v>302531.94999999995</v>
      </c>
      <c r="J795" s="1">
        <v>0</v>
      </c>
      <c r="K795" s="1">
        <v>0</v>
      </c>
      <c r="L795" s="1">
        <v>749453.83999999985</v>
      </c>
      <c r="M795" s="1">
        <v>239409.38000000003</v>
      </c>
      <c r="N795" s="1">
        <v>0</v>
      </c>
      <c r="O795" s="1">
        <v>0</v>
      </c>
      <c r="P795" s="1">
        <v>0</v>
      </c>
      <c r="Q795" s="1">
        <f t="shared" ref="G795:Q795" si="683">Q793+Q794</f>
        <v>2067691.66</v>
      </c>
    </row>
    <row r="796" spans="1:17" ht="13.15" customHeight="1" x14ac:dyDescent="0.2">
      <c r="A796" s="4" t="s">
        <v>161</v>
      </c>
      <c r="B796" s="4" t="s">
        <v>554</v>
      </c>
      <c r="C796" s="9" t="s">
        <v>200</v>
      </c>
      <c r="D796" s="9" t="s">
        <v>690</v>
      </c>
      <c r="E796" s="14"/>
      <c r="F796" s="14">
        <v>200.5</v>
      </c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>
        <f t="shared" ref="Q796" si="684">Q795/F796</f>
        <v>10312.676608478803</v>
      </c>
    </row>
    <row r="797" spans="1:17" ht="13.15" customHeight="1" x14ac:dyDescent="0.2">
      <c r="A797" s="4" t="str">
        <f>A796</f>
        <v>1780</v>
      </c>
      <c r="B797" s="4" t="str">
        <f t="shared" ref="B797" si="685">B796</f>
        <v>LINCOGENOA-HUGO C</v>
      </c>
      <c r="C797" s="9" t="str">
        <f t="shared" ref="C797" si="686">C796</f>
        <v xml:space="preserve">$ </v>
      </c>
      <c r="D797" s="9" t="s">
        <v>691</v>
      </c>
      <c r="E797" s="14"/>
      <c r="F797" s="14">
        <v>224</v>
      </c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>
        <f t="shared" ref="Q797" si="687">Q795/F797</f>
        <v>9230.7663392857139</v>
      </c>
    </row>
    <row r="798" spans="1:17" s="25" customFormat="1" ht="13.15" customHeight="1" x14ac:dyDescent="0.2">
      <c r="A798" s="4" t="s">
        <v>161</v>
      </c>
      <c r="B798" s="4" t="s">
        <v>554</v>
      </c>
      <c r="C798" s="14" t="s">
        <v>199</v>
      </c>
      <c r="D798" s="2" t="s">
        <v>676</v>
      </c>
      <c r="E798" s="14"/>
      <c r="F798" s="14"/>
      <c r="G798" s="24">
        <v>27.159513232258238</v>
      </c>
      <c r="H798" s="24">
        <v>10.384599607080681</v>
      </c>
      <c r="I798" s="24">
        <v>14.631386093611267</v>
      </c>
      <c r="J798" s="24">
        <v>0</v>
      </c>
      <c r="K798" s="24">
        <v>0</v>
      </c>
      <c r="L798" s="24">
        <v>36.245918794294496</v>
      </c>
      <c r="M798" s="24">
        <v>11.578582272755312</v>
      </c>
      <c r="N798" s="24">
        <v>0</v>
      </c>
      <c r="O798" s="24">
        <v>0</v>
      </c>
      <c r="P798" s="24">
        <v>0</v>
      </c>
      <c r="Q798" s="24">
        <f t="shared" ref="G798:Q798" si="688">(Q795/$Q795)*100</f>
        <v>100</v>
      </c>
    </row>
    <row r="799" spans="1:17" ht="13.15" customHeight="1" x14ac:dyDescent="0.2">
      <c r="A799" s="4" t="s">
        <v>161</v>
      </c>
      <c r="B799" s="4" t="s">
        <v>554</v>
      </c>
      <c r="C799" s="9"/>
      <c r="D799" s="9"/>
      <c r="E799" s="14"/>
      <c r="F799" s="14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</row>
    <row r="800" spans="1:17" ht="13.15" customHeight="1" x14ac:dyDescent="0.2">
      <c r="A800" s="4" t="s">
        <v>115</v>
      </c>
      <c r="B800" s="4" t="s">
        <v>555</v>
      </c>
      <c r="C800" s="15"/>
      <c r="D800" s="16" t="s">
        <v>321</v>
      </c>
      <c r="E800" s="17" t="s">
        <v>322</v>
      </c>
      <c r="F800" s="1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</row>
    <row r="801" spans="1:17" s="20" customFormat="1" ht="13.15" customHeight="1" x14ac:dyDescent="0.25">
      <c r="A801" s="4" t="s">
        <v>115</v>
      </c>
      <c r="B801" s="4" t="s">
        <v>555</v>
      </c>
      <c r="C801" s="13" t="s">
        <v>200</v>
      </c>
      <c r="D801" s="19" t="s">
        <v>674</v>
      </c>
      <c r="E801" s="13"/>
      <c r="F801" s="19"/>
      <c r="G801" s="1">
        <v>1121913.8299999998</v>
      </c>
      <c r="H801" s="1">
        <v>0</v>
      </c>
      <c r="I801" s="1">
        <v>0</v>
      </c>
      <c r="J801" s="1">
        <v>0</v>
      </c>
      <c r="K801" s="1">
        <v>0</v>
      </c>
      <c r="L801" s="1">
        <v>2556510.9600000004</v>
      </c>
      <c r="M801" s="1">
        <v>365093.01</v>
      </c>
      <c r="N801" s="1">
        <v>0</v>
      </c>
      <c r="O801" s="1">
        <v>2518</v>
      </c>
      <c r="P801" s="1">
        <v>0</v>
      </c>
      <c r="Q801" s="1">
        <f t="shared" ref="Q801:Q802" si="689">SUM(G801:P801)</f>
        <v>4046035.8</v>
      </c>
    </row>
    <row r="802" spans="1:17" s="20" customFormat="1" ht="13.15" customHeight="1" x14ac:dyDescent="0.25">
      <c r="A802" s="4" t="s">
        <v>115</v>
      </c>
      <c r="B802" s="4" t="s">
        <v>555</v>
      </c>
      <c r="C802" s="13" t="s">
        <v>200</v>
      </c>
      <c r="D802" s="19" t="s">
        <v>675</v>
      </c>
      <c r="E802" s="13"/>
      <c r="F802" s="19"/>
      <c r="G802" s="1">
        <v>0</v>
      </c>
      <c r="H802" s="1">
        <v>0</v>
      </c>
      <c r="I802" s="1">
        <v>0</v>
      </c>
      <c r="J802" s="1">
        <v>0</v>
      </c>
      <c r="K802" s="1">
        <v>0</v>
      </c>
      <c r="L802" s="1">
        <v>21696</v>
      </c>
      <c r="M802" s="1">
        <v>0</v>
      </c>
      <c r="N802" s="1">
        <v>0</v>
      </c>
      <c r="O802" s="1">
        <v>0</v>
      </c>
      <c r="P802" s="1">
        <v>0</v>
      </c>
      <c r="Q802" s="1">
        <f t="shared" si="689"/>
        <v>21696</v>
      </c>
    </row>
    <row r="803" spans="1:17" s="20" customFormat="1" ht="13.15" customHeight="1" x14ac:dyDescent="0.25">
      <c r="A803" s="4" t="s">
        <v>115</v>
      </c>
      <c r="B803" s="4" t="s">
        <v>555</v>
      </c>
      <c r="C803" s="13" t="s">
        <v>200</v>
      </c>
      <c r="D803" s="19" t="s">
        <v>454</v>
      </c>
      <c r="E803" s="13"/>
      <c r="F803" s="19"/>
      <c r="G803" s="1">
        <v>1121913.8299999998</v>
      </c>
      <c r="H803" s="1">
        <v>0</v>
      </c>
      <c r="I803" s="1">
        <v>0</v>
      </c>
      <c r="J803" s="1">
        <v>0</v>
      </c>
      <c r="K803" s="1">
        <v>0</v>
      </c>
      <c r="L803" s="1">
        <v>2578206.9600000004</v>
      </c>
      <c r="M803" s="1">
        <v>365093.01</v>
      </c>
      <c r="N803" s="1">
        <v>0</v>
      </c>
      <c r="O803" s="1">
        <v>2518</v>
      </c>
      <c r="P803" s="1">
        <v>0</v>
      </c>
      <c r="Q803" s="1">
        <f t="shared" ref="G803:Q803" si="690">Q801+Q802</f>
        <v>4067731.8</v>
      </c>
    </row>
    <row r="804" spans="1:17" ht="13.15" customHeight="1" x14ac:dyDescent="0.2">
      <c r="A804" s="4" t="s">
        <v>115</v>
      </c>
      <c r="B804" s="4" t="s">
        <v>555</v>
      </c>
      <c r="C804" s="9" t="s">
        <v>200</v>
      </c>
      <c r="D804" s="9" t="s">
        <v>690</v>
      </c>
      <c r="E804" s="14"/>
      <c r="F804" s="14">
        <v>483.5</v>
      </c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>
        <f t="shared" ref="Q804" si="691">Q803/F804</f>
        <v>8413.0957600827296</v>
      </c>
    </row>
    <row r="805" spans="1:17" ht="13.15" customHeight="1" x14ac:dyDescent="0.2">
      <c r="A805" s="4" t="str">
        <f>A804</f>
        <v>1790</v>
      </c>
      <c r="B805" s="4" t="str">
        <f t="shared" ref="B805" si="692">B804</f>
        <v>LINCOLIMON RE-4J</v>
      </c>
      <c r="C805" s="9" t="str">
        <f t="shared" ref="C805" si="693">C804</f>
        <v xml:space="preserve">$ </v>
      </c>
      <c r="D805" s="9" t="s">
        <v>691</v>
      </c>
      <c r="E805" s="14"/>
      <c r="F805" s="14">
        <v>457</v>
      </c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>
        <f t="shared" ref="Q805" si="694">Q803/F805</f>
        <v>8900.9448577680523</v>
      </c>
    </row>
    <row r="806" spans="1:17" s="25" customFormat="1" ht="13.15" customHeight="1" x14ac:dyDescent="0.2">
      <c r="A806" s="4" t="s">
        <v>115</v>
      </c>
      <c r="B806" s="4" t="s">
        <v>555</v>
      </c>
      <c r="C806" s="14" t="s">
        <v>199</v>
      </c>
      <c r="D806" s="2" t="s">
        <v>676</v>
      </c>
      <c r="E806" s="14"/>
      <c r="F806" s="14"/>
      <c r="G806" s="24">
        <v>27.580821085598611</v>
      </c>
      <c r="H806" s="24">
        <v>0</v>
      </c>
      <c r="I806" s="24">
        <v>0</v>
      </c>
      <c r="J806" s="24">
        <v>0</v>
      </c>
      <c r="K806" s="24">
        <v>0</v>
      </c>
      <c r="L806" s="24">
        <v>63.381930932614594</v>
      </c>
      <c r="M806" s="24">
        <v>8.9753461622027295</v>
      </c>
      <c r="N806" s="24">
        <v>0</v>
      </c>
      <c r="O806" s="24">
        <v>6.1901819584073862E-2</v>
      </c>
      <c r="P806" s="24">
        <v>0</v>
      </c>
      <c r="Q806" s="24">
        <f t="shared" ref="G806:Q806" si="695">(Q803/$Q803)*100</f>
        <v>100</v>
      </c>
    </row>
    <row r="807" spans="1:17" ht="13.15" customHeight="1" x14ac:dyDescent="0.2">
      <c r="A807" s="4" t="s">
        <v>115</v>
      </c>
      <c r="B807" s="4" t="s">
        <v>555</v>
      </c>
      <c r="C807" s="9"/>
      <c r="D807" s="9"/>
      <c r="E807" s="14"/>
      <c r="F807" s="14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</row>
    <row r="808" spans="1:17" ht="13.15" customHeight="1" x14ac:dyDescent="0.2">
      <c r="A808" s="4" t="s">
        <v>105</v>
      </c>
      <c r="B808" s="4" t="s">
        <v>556</v>
      </c>
      <c r="C808" s="15"/>
      <c r="D808" s="16" t="s">
        <v>321</v>
      </c>
      <c r="E808" s="17" t="s">
        <v>320</v>
      </c>
      <c r="F808" s="1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</row>
    <row r="809" spans="1:17" s="20" customFormat="1" ht="13.15" customHeight="1" x14ac:dyDescent="0.25">
      <c r="A809" s="4" t="s">
        <v>105</v>
      </c>
      <c r="B809" s="4" t="s">
        <v>556</v>
      </c>
      <c r="C809" s="13" t="s">
        <v>200</v>
      </c>
      <c r="D809" s="19" t="s">
        <v>674</v>
      </c>
      <c r="E809" s="13"/>
      <c r="F809" s="19"/>
      <c r="G809" s="1">
        <v>247460.72</v>
      </c>
      <c r="H809" s="1">
        <v>0</v>
      </c>
      <c r="I809" s="1">
        <v>0</v>
      </c>
      <c r="J809" s="1">
        <v>0</v>
      </c>
      <c r="K809" s="1">
        <v>0</v>
      </c>
      <c r="L809" s="1">
        <v>346415.85000000015</v>
      </c>
      <c r="M809" s="1">
        <v>54283.25</v>
      </c>
      <c r="N809" s="1">
        <v>0</v>
      </c>
      <c r="O809" s="1">
        <v>0</v>
      </c>
      <c r="P809" s="1">
        <v>0</v>
      </c>
      <c r="Q809" s="1">
        <f t="shared" ref="Q809:Q810" si="696">SUM(G809:P809)</f>
        <v>648159.82000000018</v>
      </c>
    </row>
    <row r="810" spans="1:17" s="20" customFormat="1" ht="13.15" customHeight="1" x14ac:dyDescent="0.25">
      <c r="A810" s="4" t="s">
        <v>105</v>
      </c>
      <c r="B810" s="4" t="s">
        <v>556</v>
      </c>
      <c r="C810" s="13" t="s">
        <v>200</v>
      </c>
      <c r="D810" s="19" t="s">
        <v>675</v>
      </c>
      <c r="E810" s="13"/>
      <c r="F810" s="19"/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485.14</v>
      </c>
      <c r="M810" s="1">
        <v>0</v>
      </c>
      <c r="N810" s="1">
        <v>0</v>
      </c>
      <c r="O810" s="1">
        <v>0</v>
      </c>
      <c r="P810" s="1">
        <v>0</v>
      </c>
      <c r="Q810" s="1">
        <f t="shared" si="696"/>
        <v>485.14</v>
      </c>
    </row>
    <row r="811" spans="1:17" s="20" customFormat="1" ht="13.15" customHeight="1" x14ac:dyDescent="0.25">
      <c r="A811" s="4" t="s">
        <v>105</v>
      </c>
      <c r="B811" s="4" t="s">
        <v>556</v>
      </c>
      <c r="C811" s="13" t="s">
        <v>200</v>
      </c>
      <c r="D811" s="19" t="s">
        <v>454</v>
      </c>
      <c r="E811" s="13"/>
      <c r="F811" s="19"/>
      <c r="G811" s="1">
        <v>247460.72</v>
      </c>
      <c r="H811" s="1">
        <v>0</v>
      </c>
      <c r="I811" s="1">
        <v>0</v>
      </c>
      <c r="J811" s="1">
        <v>0</v>
      </c>
      <c r="K811" s="1">
        <v>0</v>
      </c>
      <c r="L811" s="1">
        <v>346900.99000000017</v>
      </c>
      <c r="M811" s="1">
        <v>54283.25</v>
      </c>
      <c r="N811" s="1">
        <v>0</v>
      </c>
      <c r="O811" s="1">
        <v>0</v>
      </c>
      <c r="P811" s="1">
        <v>0</v>
      </c>
      <c r="Q811" s="1">
        <f t="shared" ref="G811:Q811" si="697">Q809+Q810</f>
        <v>648644.9600000002</v>
      </c>
    </row>
    <row r="812" spans="1:17" ht="13.15" customHeight="1" x14ac:dyDescent="0.2">
      <c r="A812" s="4" t="s">
        <v>105</v>
      </c>
      <c r="B812" s="4" t="s">
        <v>556</v>
      </c>
      <c r="C812" s="9" t="s">
        <v>200</v>
      </c>
      <c r="D812" s="9" t="s">
        <v>690</v>
      </c>
      <c r="E812" s="14"/>
      <c r="F812" s="14">
        <v>50</v>
      </c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>
        <f t="shared" ref="Q812" si="698">Q811/F812</f>
        <v>12972.899200000003</v>
      </c>
    </row>
    <row r="813" spans="1:17" ht="13.15" customHeight="1" x14ac:dyDescent="0.2">
      <c r="A813" s="4" t="str">
        <f>A812</f>
        <v>1810</v>
      </c>
      <c r="B813" s="4" t="str">
        <f t="shared" ref="B813" si="699">B812</f>
        <v>LINCOKARVAL RE-23</v>
      </c>
      <c r="C813" s="9" t="str">
        <f t="shared" ref="C813" si="700">C812</f>
        <v xml:space="preserve">$ </v>
      </c>
      <c r="D813" s="9" t="s">
        <v>691</v>
      </c>
      <c r="E813" s="14"/>
      <c r="F813" s="14">
        <v>40</v>
      </c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>
        <f t="shared" ref="Q813" si="701">Q811/F813</f>
        <v>16216.124000000005</v>
      </c>
    </row>
    <row r="814" spans="1:17" s="25" customFormat="1" ht="13.15" customHeight="1" x14ac:dyDescent="0.2">
      <c r="A814" s="4" t="s">
        <v>105</v>
      </c>
      <c r="B814" s="4" t="s">
        <v>556</v>
      </c>
      <c r="C814" s="14" t="s">
        <v>199</v>
      </c>
      <c r="D814" s="2" t="s">
        <v>676</v>
      </c>
      <c r="E814" s="14"/>
      <c r="F814" s="14"/>
      <c r="G814" s="24">
        <v>38.150411282005479</v>
      </c>
      <c r="H814" s="24">
        <v>0</v>
      </c>
      <c r="I814" s="24">
        <v>0</v>
      </c>
      <c r="J814" s="24">
        <v>0</v>
      </c>
      <c r="K814" s="24">
        <v>0</v>
      </c>
      <c r="L814" s="24">
        <v>53.480873419566855</v>
      </c>
      <c r="M814" s="24">
        <v>8.3687152984276612</v>
      </c>
      <c r="N814" s="24">
        <v>0</v>
      </c>
      <c r="O814" s="24">
        <v>0</v>
      </c>
      <c r="P814" s="24">
        <v>0</v>
      </c>
      <c r="Q814" s="24">
        <f t="shared" ref="G814:Q814" si="702">(Q811/$Q811)*100</f>
        <v>100</v>
      </c>
    </row>
    <row r="815" spans="1:17" ht="13.15" customHeight="1" x14ac:dyDescent="0.2">
      <c r="A815" s="4" t="s">
        <v>105</v>
      </c>
      <c r="B815" s="4" t="s">
        <v>556</v>
      </c>
      <c r="C815" s="9"/>
      <c r="D815" s="9"/>
      <c r="E815" s="14"/>
      <c r="F815" s="14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</row>
    <row r="816" spans="1:17" ht="13.15" customHeight="1" x14ac:dyDescent="0.2">
      <c r="A816" s="4" t="s">
        <v>137</v>
      </c>
      <c r="B816" s="4" t="s">
        <v>557</v>
      </c>
      <c r="C816" s="15"/>
      <c r="D816" s="16" t="s">
        <v>316</v>
      </c>
      <c r="E816" s="17" t="s">
        <v>319</v>
      </c>
      <c r="F816" s="1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</row>
    <row r="817" spans="1:17" s="20" customFormat="1" ht="13.15" customHeight="1" x14ac:dyDescent="0.25">
      <c r="A817" s="4" t="s">
        <v>137</v>
      </c>
      <c r="B817" s="4" t="s">
        <v>557</v>
      </c>
      <c r="C817" s="13" t="s">
        <v>200</v>
      </c>
      <c r="D817" s="19" t="s">
        <v>674</v>
      </c>
      <c r="E817" s="13"/>
      <c r="F817" s="19"/>
      <c r="G817" s="1">
        <v>6510231.2199999988</v>
      </c>
      <c r="H817" s="1">
        <v>2540506.2500000028</v>
      </c>
      <c r="I817" s="1">
        <v>3097650.3199999989</v>
      </c>
      <c r="J817" s="1">
        <v>0</v>
      </c>
      <c r="K817" s="1">
        <v>0</v>
      </c>
      <c r="L817" s="1">
        <v>1416757.0699999998</v>
      </c>
      <c r="M817" s="1">
        <v>237127.97999999998</v>
      </c>
      <c r="N817" s="1">
        <v>31448.75</v>
      </c>
      <c r="O817" s="1">
        <v>10410.61</v>
      </c>
      <c r="P817" s="1">
        <v>0</v>
      </c>
      <c r="Q817" s="1">
        <f t="shared" ref="Q817:Q818" si="703">SUM(G817:P817)</f>
        <v>13844132.200000001</v>
      </c>
    </row>
    <row r="818" spans="1:17" s="20" customFormat="1" ht="13.15" customHeight="1" x14ac:dyDescent="0.25">
      <c r="A818" s="4" t="s">
        <v>137</v>
      </c>
      <c r="B818" s="4" t="s">
        <v>557</v>
      </c>
      <c r="C818" s="13" t="s">
        <v>200</v>
      </c>
      <c r="D818" s="19" t="s">
        <v>675</v>
      </c>
      <c r="E818" s="13"/>
      <c r="F818" s="19"/>
      <c r="G818" s="1">
        <v>0</v>
      </c>
      <c r="H818" s="1">
        <v>0</v>
      </c>
      <c r="I818" s="1">
        <v>4752.92</v>
      </c>
      <c r="J818" s="1">
        <v>0</v>
      </c>
      <c r="K818" s="1">
        <v>0</v>
      </c>
      <c r="L818" s="1">
        <v>0</v>
      </c>
      <c r="M818" s="1">
        <v>0</v>
      </c>
      <c r="N818" s="1">
        <v>0</v>
      </c>
      <c r="O818" s="1">
        <v>0</v>
      </c>
      <c r="P818" s="1">
        <v>0</v>
      </c>
      <c r="Q818" s="1">
        <f t="shared" si="703"/>
        <v>4752.92</v>
      </c>
    </row>
    <row r="819" spans="1:17" s="20" customFormat="1" ht="13.15" customHeight="1" x14ac:dyDescent="0.25">
      <c r="A819" s="4" t="s">
        <v>137</v>
      </c>
      <c r="B819" s="4" t="s">
        <v>557</v>
      </c>
      <c r="C819" s="13" t="s">
        <v>200</v>
      </c>
      <c r="D819" s="19" t="s">
        <v>454</v>
      </c>
      <c r="E819" s="13"/>
      <c r="F819" s="19"/>
      <c r="G819" s="1">
        <v>6510231.2199999988</v>
      </c>
      <c r="H819" s="1">
        <v>2540506.2500000028</v>
      </c>
      <c r="I819" s="1">
        <v>3102403.2399999988</v>
      </c>
      <c r="J819" s="1">
        <v>0</v>
      </c>
      <c r="K819" s="1">
        <v>0</v>
      </c>
      <c r="L819" s="1">
        <v>1416757.0699999998</v>
      </c>
      <c r="M819" s="1">
        <v>237127.97999999998</v>
      </c>
      <c r="N819" s="1">
        <v>31448.75</v>
      </c>
      <c r="O819" s="1">
        <v>10410.61</v>
      </c>
      <c r="P819" s="1">
        <v>0</v>
      </c>
      <c r="Q819" s="1">
        <f t="shared" ref="G819:Q819" si="704">Q817+Q818</f>
        <v>13848885.120000001</v>
      </c>
    </row>
    <row r="820" spans="1:17" ht="13.15" customHeight="1" x14ac:dyDescent="0.2">
      <c r="A820" s="4" t="s">
        <v>137</v>
      </c>
      <c r="B820" s="4" t="s">
        <v>557</v>
      </c>
      <c r="C820" s="9" t="s">
        <v>200</v>
      </c>
      <c r="D820" s="9" t="s">
        <v>690</v>
      </c>
      <c r="E820" s="14"/>
      <c r="F820" s="14">
        <v>2047.5</v>
      </c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>
        <f t="shared" ref="Q820" si="705">Q819/F820</f>
        <v>6763.8022564102566</v>
      </c>
    </row>
    <row r="821" spans="1:17" ht="13.15" customHeight="1" x14ac:dyDescent="0.2">
      <c r="A821" s="4" t="str">
        <f>A820</f>
        <v>1828</v>
      </c>
      <c r="B821" s="4" t="str">
        <f t="shared" ref="B821" si="706">B820</f>
        <v>LOGANVALLEY RE-1</v>
      </c>
      <c r="C821" s="9" t="str">
        <f t="shared" ref="C821" si="707">C820</f>
        <v xml:space="preserve">$ </v>
      </c>
      <c r="D821" s="9" t="s">
        <v>691</v>
      </c>
      <c r="E821" s="14"/>
      <c r="F821" s="14">
        <v>1972</v>
      </c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>
        <f t="shared" ref="Q821" si="708">Q819/F821</f>
        <v>7022.7612170385401</v>
      </c>
    </row>
    <row r="822" spans="1:17" s="25" customFormat="1" ht="13.15" customHeight="1" x14ac:dyDescent="0.2">
      <c r="A822" s="4" t="s">
        <v>137</v>
      </c>
      <c r="B822" s="4" t="s">
        <v>557</v>
      </c>
      <c r="C822" s="14" t="s">
        <v>199</v>
      </c>
      <c r="D822" s="2" t="s">
        <v>676</v>
      </c>
      <c r="E822" s="14"/>
      <c r="F822" s="14"/>
      <c r="G822" s="24">
        <v>47.009063643673279</v>
      </c>
      <c r="H822" s="24">
        <v>18.344482086367417</v>
      </c>
      <c r="I822" s="24">
        <v>22.40182666776283</v>
      </c>
      <c r="J822" s="24">
        <v>0</v>
      </c>
      <c r="K822" s="24">
        <v>0</v>
      </c>
      <c r="L822" s="24">
        <v>10.230116415320511</v>
      </c>
      <c r="M822" s="24">
        <v>1.7122532098814893</v>
      </c>
      <c r="N822" s="24">
        <v>0.22708506661365097</v>
      </c>
      <c r="O822" s="24">
        <v>7.517291038081772E-2</v>
      </c>
      <c r="P822" s="24">
        <v>0</v>
      </c>
      <c r="Q822" s="24">
        <f t="shared" ref="G822:Q822" si="709">(Q819/$Q819)*100</f>
        <v>100</v>
      </c>
    </row>
    <row r="823" spans="1:17" ht="13.15" customHeight="1" x14ac:dyDescent="0.2">
      <c r="A823" s="4" t="s">
        <v>137</v>
      </c>
      <c r="B823" s="4" t="s">
        <v>557</v>
      </c>
      <c r="C823" s="9"/>
      <c r="D823" s="9"/>
      <c r="E823" s="14"/>
      <c r="F823" s="14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</row>
    <row r="824" spans="1:17" ht="13.15" customHeight="1" x14ac:dyDescent="0.2">
      <c r="A824" s="4" t="s">
        <v>77</v>
      </c>
      <c r="B824" s="4" t="s">
        <v>558</v>
      </c>
      <c r="C824" s="15"/>
      <c r="D824" s="16" t="s">
        <v>316</v>
      </c>
      <c r="E824" s="17" t="s">
        <v>318</v>
      </c>
      <c r="F824" s="1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</row>
    <row r="825" spans="1:17" s="20" customFormat="1" ht="13.15" customHeight="1" x14ac:dyDescent="0.25">
      <c r="A825" s="4" t="s">
        <v>77</v>
      </c>
      <c r="B825" s="4" t="s">
        <v>558</v>
      </c>
      <c r="C825" s="13" t="s">
        <v>200</v>
      </c>
      <c r="D825" s="19" t="s">
        <v>674</v>
      </c>
      <c r="E825" s="13"/>
      <c r="F825" s="19"/>
      <c r="G825" s="1">
        <v>278321.10000000003</v>
      </c>
      <c r="H825" s="1">
        <v>0</v>
      </c>
      <c r="I825" s="1">
        <v>694351.5399999998</v>
      </c>
      <c r="J825" s="1">
        <v>0</v>
      </c>
      <c r="K825" s="1">
        <v>0</v>
      </c>
      <c r="L825" s="1">
        <v>1064218.5599999998</v>
      </c>
      <c r="M825" s="1">
        <v>78939.040000000008</v>
      </c>
      <c r="N825" s="1">
        <v>0</v>
      </c>
      <c r="O825" s="1">
        <v>0</v>
      </c>
      <c r="P825" s="1">
        <v>0</v>
      </c>
      <c r="Q825" s="1">
        <f t="shared" ref="Q825:Q826" si="710">SUM(G825:P825)</f>
        <v>2115830.2399999998</v>
      </c>
    </row>
    <row r="826" spans="1:17" s="20" customFormat="1" ht="13.15" customHeight="1" x14ac:dyDescent="0.25">
      <c r="A826" s="4" t="s">
        <v>77</v>
      </c>
      <c r="B826" s="4" t="s">
        <v>558</v>
      </c>
      <c r="C826" s="13" t="s">
        <v>200</v>
      </c>
      <c r="D826" s="19" t="s">
        <v>675</v>
      </c>
      <c r="E826" s="13"/>
      <c r="F826" s="19"/>
      <c r="G826" s="1">
        <v>5554.12</v>
      </c>
      <c r="H826" s="1">
        <v>0</v>
      </c>
      <c r="I826" s="1">
        <v>0</v>
      </c>
      <c r="J826" s="1">
        <v>0</v>
      </c>
      <c r="K826" s="1">
        <v>0</v>
      </c>
      <c r="L826" s="1">
        <v>1016.99</v>
      </c>
      <c r="M826" s="1">
        <v>0</v>
      </c>
      <c r="N826" s="1">
        <v>0</v>
      </c>
      <c r="O826" s="1">
        <v>0</v>
      </c>
      <c r="P826" s="1">
        <v>0</v>
      </c>
      <c r="Q826" s="1">
        <f t="shared" si="710"/>
        <v>6571.11</v>
      </c>
    </row>
    <row r="827" spans="1:17" s="20" customFormat="1" ht="13.15" customHeight="1" x14ac:dyDescent="0.25">
      <c r="A827" s="4" t="s">
        <v>77</v>
      </c>
      <c r="B827" s="4" t="s">
        <v>558</v>
      </c>
      <c r="C827" s="13" t="s">
        <v>200</v>
      </c>
      <c r="D827" s="19" t="s">
        <v>454</v>
      </c>
      <c r="E827" s="13"/>
      <c r="F827" s="19"/>
      <c r="G827" s="1">
        <v>283875.22000000003</v>
      </c>
      <c r="H827" s="1">
        <v>0</v>
      </c>
      <c r="I827" s="1">
        <v>694351.5399999998</v>
      </c>
      <c r="J827" s="1">
        <v>0</v>
      </c>
      <c r="K827" s="1">
        <v>0</v>
      </c>
      <c r="L827" s="1">
        <v>1065235.5499999998</v>
      </c>
      <c r="M827" s="1">
        <v>78939.040000000008</v>
      </c>
      <c r="N827" s="1">
        <v>0</v>
      </c>
      <c r="O827" s="1">
        <v>0</v>
      </c>
      <c r="P827" s="1">
        <v>0</v>
      </c>
      <c r="Q827" s="1">
        <f t="shared" ref="G827:Q827" si="711">Q825+Q826</f>
        <v>2122401.3499999996</v>
      </c>
    </row>
    <row r="828" spans="1:17" ht="13.15" customHeight="1" x14ac:dyDescent="0.2">
      <c r="A828" s="4" t="s">
        <v>77</v>
      </c>
      <c r="B828" s="4" t="s">
        <v>558</v>
      </c>
      <c r="C828" s="9" t="s">
        <v>200</v>
      </c>
      <c r="D828" s="9" t="s">
        <v>690</v>
      </c>
      <c r="E828" s="14"/>
      <c r="F828" s="14">
        <v>211</v>
      </c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>
        <f t="shared" ref="Q828" si="712">Q827/F828</f>
        <v>10058.774170616112</v>
      </c>
    </row>
    <row r="829" spans="1:17" ht="13.15" customHeight="1" x14ac:dyDescent="0.2">
      <c r="A829" s="4" t="str">
        <f>A828</f>
        <v>1850</v>
      </c>
      <c r="B829" s="4" t="str">
        <f t="shared" ref="B829" si="713">B828</f>
        <v>LOGANFRENCHMAN RE</v>
      </c>
      <c r="C829" s="9" t="str">
        <f t="shared" ref="C829" si="714">C828</f>
        <v xml:space="preserve">$ </v>
      </c>
      <c r="D829" s="9" t="s">
        <v>691</v>
      </c>
      <c r="E829" s="14"/>
      <c r="F829" s="14">
        <v>221</v>
      </c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>
        <f t="shared" ref="Q829" si="715">Q827/F829</f>
        <v>9603.626018099545</v>
      </c>
    </row>
    <row r="830" spans="1:17" s="25" customFormat="1" ht="13.15" customHeight="1" x14ac:dyDescent="0.2">
      <c r="A830" s="4" t="s">
        <v>77</v>
      </c>
      <c r="B830" s="4" t="s">
        <v>558</v>
      </c>
      <c r="C830" s="14" t="s">
        <v>199</v>
      </c>
      <c r="D830" s="2" t="s">
        <v>676</v>
      </c>
      <c r="E830" s="14"/>
      <c r="F830" s="14"/>
      <c r="G830" s="24">
        <v>13.375190323922478</v>
      </c>
      <c r="H830" s="24">
        <v>0</v>
      </c>
      <c r="I830" s="24">
        <v>32.715374026689155</v>
      </c>
      <c r="J830" s="24">
        <v>0</v>
      </c>
      <c r="K830" s="24">
        <v>0</v>
      </c>
      <c r="L830" s="24">
        <v>50.190108953709434</v>
      </c>
      <c r="M830" s="24">
        <v>3.719326695678931</v>
      </c>
      <c r="N830" s="24">
        <v>0</v>
      </c>
      <c r="O830" s="24">
        <v>0</v>
      </c>
      <c r="P830" s="24">
        <v>0</v>
      </c>
      <c r="Q830" s="24">
        <f t="shared" ref="G830:Q830" si="716">(Q827/$Q827)*100</f>
        <v>100</v>
      </c>
    </row>
    <row r="831" spans="1:17" ht="13.15" customHeight="1" x14ac:dyDescent="0.2">
      <c r="A831" s="4" t="s">
        <v>77</v>
      </c>
      <c r="B831" s="4" t="s">
        <v>558</v>
      </c>
      <c r="C831" s="9"/>
      <c r="D831" s="9"/>
      <c r="E831" s="14"/>
      <c r="F831" s="14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</row>
    <row r="832" spans="1:17" ht="13.15" customHeight="1" x14ac:dyDescent="0.2">
      <c r="A832" s="4" t="s">
        <v>104</v>
      </c>
      <c r="B832" s="4" t="s">
        <v>559</v>
      </c>
      <c r="C832" s="15"/>
      <c r="D832" s="16" t="s">
        <v>316</v>
      </c>
      <c r="E832" s="17" t="s">
        <v>317</v>
      </c>
      <c r="F832" s="1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</row>
    <row r="833" spans="1:17" s="20" customFormat="1" ht="13.15" customHeight="1" x14ac:dyDescent="0.25">
      <c r="A833" s="4" t="s">
        <v>104</v>
      </c>
      <c r="B833" s="4" t="s">
        <v>559</v>
      </c>
      <c r="C833" s="13" t="s">
        <v>200</v>
      </c>
      <c r="D833" s="19" t="s">
        <v>674</v>
      </c>
      <c r="E833" s="13"/>
      <c r="F833" s="19"/>
      <c r="G833" s="1">
        <v>891156.44000000006</v>
      </c>
      <c r="H833" s="1">
        <v>0</v>
      </c>
      <c r="I833" s="1">
        <v>0</v>
      </c>
      <c r="J833" s="1">
        <v>0</v>
      </c>
      <c r="K833" s="1">
        <v>0</v>
      </c>
      <c r="L833" s="1">
        <v>1520261.6399999994</v>
      </c>
      <c r="M833" s="1">
        <v>368274.36</v>
      </c>
      <c r="N833" s="1">
        <v>0</v>
      </c>
      <c r="O833" s="1">
        <v>0</v>
      </c>
      <c r="P833" s="1">
        <v>0</v>
      </c>
      <c r="Q833" s="1">
        <f t="shared" ref="Q833:Q834" si="717">SUM(G833:P833)</f>
        <v>2779692.4399999995</v>
      </c>
    </row>
    <row r="834" spans="1:17" s="20" customFormat="1" ht="13.15" customHeight="1" x14ac:dyDescent="0.25">
      <c r="A834" s="4" t="s">
        <v>104</v>
      </c>
      <c r="B834" s="4" t="s">
        <v>559</v>
      </c>
      <c r="C834" s="13" t="s">
        <v>200</v>
      </c>
      <c r="D834" s="19" t="s">
        <v>675</v>
      </c>
      <c r="E834" s="13"/>
      <c r="F834" s="19"/>
      <c r="G834" s="1">
        <v>0</v>
      </c>
      <c r="H834" s="1">
        <v>0</v>
      </c>
      <c r="I834" s="1">
        <v>0</v>
      </c>
      <c r="J834" s="1">
        <v>0</v>
      </c>
      <c r="K834" s="1">
        <v>0</v>
      </c>
      <c r="L834" s="1">
        <v>41379.280000000006</v>
      </c>
      <c r="M834" s="1">
        <v>0</v>
      </c>
      <c r="N834" s="1">
        <v>0</v>
      </c>
      <c r="O834" s="1">
        <v>0</v>
      </c>
      <c r="P834" s="1">
        <v>0</v>
      </c>
      <c r="Q834" s="1">
        <f t="shared" si="717"/>
        <v>41379.280000000006</v>
      </c>
    </row>
    <row r="835" spans="1:17" s="20" customFormat="1" ht="13.15" customHeight="1" x14ac:dyDescent="0.25">
      <c r="A835" s="4" t="s">
        <v>104</v>
      </c>
      <c r="B835" s="4" t="s">
        <v>559</v>
      </c>
      <c r="C835" s="13" t="s">
        <v>200</v>
      </c>
      <c r="D835" s="19" t="s">
        <v>454</v>
      </c>
      <c r="E835" s="13"/>
      <c r="F835" s="19"/>
      <c r="G835" s="1">
        <v>891156.44000000006</v>
      </c>
      <c r="H835" s="1">
        <v>0</v>
      </c>
      <c r="I835" s="1">
        <v>0</v>
      </c>
      <c r="J835" s="1">
        <v>0</v>
      </c>
      <c r="K835" s="1">
        <v>0</v>
      </c>
      <c r="L835" s="1">
        <v>1561640.9199999995</v>
      </c>
      <c r="M835" s="1">
        <v>368274.36</v>
      </c>
      <c r="N835" s="1">
        <v>0</v>
      </c>
      <c r="O835" s="1">
        <v>0</v>
      </c>
      <c r="P835" s="1">
        <v>0</v>
      </c>
      <c r="Q835" s="1">
        <f t="shared" ref="G835:Q835" si="718">Q833+Q834</f>
        <v>2821071.7199999993</v>
      </c>
    </row>
    <row r="836" spans="1:17" ht="13.15" customHeight="1" x14ac:dyDescent="0.2">
      <c r="A836" s="4" t="s">
        <v>104</v>
      </c>
      <c r="B836" s="4" t="s">
        <v>559</v>
      </c>
      <c r="C836" s="9" t="s">
        <v>200</v>
      </c>
      <c r="D836" s="9" t="s">
        <v>690</v>
      </c>
      <c r="E836" s="14"/>
      <c r="F836" s="14">
        <v>319.5</v>
      </c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>
        <f t="shared" ref="Q836" si="719">Q835/F836</f>
        <v>8829.6454460093883</v>
      </c>
    </row>
    <row r="837" spans="1:17" ht="13.15" customHeight="1" x14ac:dyDescent="0.2">
      <c r="A837" s="4" t="str">
        <f>A836</f>
        <v>1860</v>
      </c>
      <c r="B837" s="4" t="str">
        <f t="shared" ref="B837" si="720">B836</f>
        <v>LOGANBUFFALO RE-4</v>
      </c>
      <c r="C837" s="9" t="str">
        <f t="shared" ref="C837" si="721">C836</f>
        <v xml:space="preserve">$ </v>
      </c>
      <c r="D837" s="9" t="s">
        <v>691</v>
      </c>
      <c r="E837" s="14"/>
      <c r="F837" s="14">
        <v>314</v>
      </c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>
        <f t="shared" ref="Q837" si="722">Q835/F837</f>
        <v>8984.3048407643291</v>
      </c>
    </row>
    <row r="838" spans="1:17" s="25" customFormat="1" ht="13.15" customHeight="1" x14ac:dyDescent="0.2">
      <c r="A838" s="4" t="s">
        <v>104</v>
      </c>
      <c r="B838" s="4" t="s">
        <v>559</v>
      </c>
      <c r="C838" s="14" t="s">
        <v>199</v>
      </c>
      <c r="D838" s="2" t="s">
        <v>676</v>
      </c>
      <c r="E838" s="14"/>
      <c r="F838" s="14"/>
      <c r="G838" s="24">
        <v>31.589286925324974</v>
      </c>
      <c r="H838" s="24">
        <v>0</v>
      </c>
      <c r="I838" s="24">
        <v>0</v>
      </c>
      <c r="J838" s="24">
        <v>0</v>
      </c>
      <c r="K838" s="24">
        <v>0</v>
      </c>
      <c r="L838" s="24">
        <v>55.356299839126379</v>
      </c>
      <c r="M838" s="24">
        <v>13.054413235548653</v>
      </c>
      <c r="N838" s="24">
        <v>0</v>
      </c>
      <c r="O838" s="24">
        <v>0</v>
      </c>
      <c r="P838" s="24">
        <v>0</v>
      </c>
      <c r="Q838" s="24">
        <f t="shared" ref="G838:Q838" si="723">(Q835/$Q835)*100</f>
        <v>100</v>
      </c>
    </row>
    <row r="839" spans="1:17" ht="13.15" customHeight="1" x14ac:dyDescent="0.2">
      <c r="A839" s="4" t="s">
        <v>104</v>
      </c>
      <c r="B839" s="4" t="s">
        <v>559</v>
      </c>
      <c r="C839" s="9"/>
      <c r="D839" s="9"/>
      <c r="E839" s="14"/>
      <c r="F839" s="14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</row>
    <row r="840" spans="1:17" ht="13.15" customHeight="1" x14ac:dyDescent="0.2">
      <c r="A840" s="4" t="s">
        <v>72</v>
      </c>
      <c r="B840" s="4" t="s">
        <v>560</v>
      </c>
      <c r="C840" s="15"/>
      <c r="D840" s="16" t="s">
        <v>316</v>
      </c>
      <c r="E840" s="17" t="s">
        <v>315</v>
      </c>
      <c r="F840" s="1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</row>
    <row r="841" spans="1:17" s="20" customFormat="1" ht="13.15" customHeight="1" x14ac:dyDescent="0.25">
      <c r="A841" s="4" t="s">
        <v>72</v>
      </c>
      <c r="B841" s="4" t="s">
        <v>560</v>
      </c>
      <c r="C841" s="13" t="s">
        <v>200</v>
      </c>
      <c r="D841" s="19" t="s">
        <v>674</v>
      </c>
      <c r="E841" s="13"/>
      <c r="F841" s="19"/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1623888.0699999991</v>
      </c>
      <c r="M841" s="1">
        <v>380561.74</v>
      </c>
      <c r="N841" s="1">
        <v>0</v>
      </c>
      <c r="O841" s="1">
        <v>0</v>
      </c>
      <c r="P841" s="1">
        <v>0</v>
      </c>
      <c r="Q841" s="1">
        <f t="shared" ref="Q841:Q842" si="724">SUM(G841:P841)</f>
        <v>2004449.8099999991</v>
      </c>
    </row>
    <row r="842" spans="1:17" s="20" customFormat="1" ht="13.15" customHeight="1" x14ac:dyDescent="0.25">
      <c r="A842" s="4" t="s">
        <v>72</v>
      </c>
      <c r="B842" s="4" t="s">
        <v>560</v>
      </c>
      <c r="C842" s="13" t="s">
        <v>200</v>
      </c>
      <c r="D842" s="19" t="s">
        <v>675</v>
      </c>
      <c r="E842" s="13"/>
      <c r="F842" s="19"/>
      <c r="G842" s="1">
        <v>0</v>
      </c>
      <c r="H842" s="1">
        <v>0</v>
      </c>
      <c r="I842" s="1">
        <v>0</v>
      </c>
      <c r="J842" s="1">
        <v>0</v>
      </c>
      <c r="K842" s="1">
        <v>0</v>
      </c>
      <c r="L842" s="1">
        <v>7512.66</v>
      </c>
      <c r="M842" s="1">
        <v>0</v>
      </c>
      <c r="N842" s="1">
        <v>0</v>
      </c>
      <c r="O842" s="1">
        <v>0</v>
      </c>
      <c r="P842" s="1">
        <v>0</v>
      </c>
      <c r="Q842" s="1">
        <f t="shared" si="724"/>
        <v>7512.66</v>
      </c>
    </row>
    <row r="843" spans="1:17" s="20" customFormat="1" ht="13.15" customHeight="1" x14ac:dyDescent="0.25">
      <c r="A843" s="4" t="s">
        <v>72</v>
      </c>
      <c r="B843" s="4" t="s">
        <v>560</v>
      </c>
      <c r="C843" s="13" t="s">
        <v>200</v>
      </c>
      <c r="D843" s="19" t="s">
        <v>454</v>
      </c>
      <c r="E843" s="13"/>
      <c r="F843" s="19"/>
      <c r="G843" s="1">
        <v>0</v>
      </c>
      <c r="H843" s="1">
        <v>0</v>
      </c>
      <c r="I843" s="1">
        <v>0</v>
      </c>
      <c r="J843" s="1">
        <v>0</v>
      </c>
      <c r="K843" s="1">
        <v>0</v>
      </c>
      <c r="L843" s="1">
        <v>1631400.7299999991</v>
      </c>
      <c r="M843" s="1">
        <v>380561.74</v>
      </c>
      <c r="N843" s="1">
        <v>0</v>
      </c>
      <c r="O843" s="1">
        <v>0</v>
      </c>
      <c r="P843" s="1">
        <v>0</v>
      </c>
      <c r="Q843" s="1">
        <f t="shared" ref="G843:Q843" si="725">Q841+Q842</f>
        <v>2011962.469999999</v>
      </c>
    </row>
    <row r="844" spans="1:17" ht="13.15" customHeight="1" x14ac:dyDescent="0.2">
      <c r="A844" s="4" t="s">
        <v>72</v>
      </c>
      <c r="B844" s="4" t="s">
        <v>560</v>
      </c>
      <c r="C844" s="9" t="s">
        <v>200</v>
      </c>
      <c r="D844" s="9" t="s">
        <v>690</v>
      </c>
      <c r="E844" s="14"/>
      <c r="F844" s="14">
        <v>165</v>
      </c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>
        <f t="shared" ref="Q844" si="726">Q843/F844</f>
        <v>12193.711939393934</v>
      </c>
    </row>
    <row r="845" spans="1:17" ht="13.15" customHeight="1" x14ac:dyDescent="0.2">
      <c r="A845" s="4" t="str">
        <f>A844</f>
        <v>1870</v>
      </c>
      <c r="B845" s="4" t="str">
        <f t="shared" ref="B845" si="727">B844</f>
        <v>LOGANPLATEAU RE-5</v>
      </c>
      <c r="C845" s="9" t="str">
        <f t="shared" ref="C845" si="728">C844</f>
        <v xml:space="preserve">$ </v>
      </c>
      <c r="D845" s="9" t="s">
        <v>691</v>
      </c>
      <c r="E845" s="14"/>
      <c r="F845" s="14">
        <v>178</v>
      </c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>
        <f t="shared" ref="Q845" si="729">Q843/F845</f>
        <v>11303.159943820219</v>
      </c>
    </row>
    <row r="846" spans="1:17" s="25" customFormat="1" ht="13.15" customHeight="1" x14ac:dyDescent="0.2">
      <c r="A846" s="4" t="s">
        <v>72</v>
      </c>
      <c r="B846" s="4" t="s">
        <v>560</v>
      </c>
      <c r="C846" s="14" t="s">
        <v>199</v>
      </c>
      <c r="D846" s="2" t="s">
        <v>676</v>
      </c>
      <c r="E846" s="14"/>
      <c r="F846" s="14"/>
      <c r="G846" s="24">
        <v>0</v>
      </c>
      <c r="H846" s="24">
        <v>0</v>
      </c>
      <c r="I846" s="24">
        <v>0</v>
      </c>
      <c r="J846" s="24">
        <v>0</v>
      </c>
      <c r="K846" s="24">
        <v>0</v>
      </c>
      <c r="L846" s="24">
        <v>81.085047774275822</v>
      </c>
      <c r="M846" s="24">
        <v>18.914952225724178</v>
      </c>
      <c r="N846" s="24">
        <v>0</v>
      </c>
      <c r="O846" s="24">
        <v>0</v>
      </c>
      <c r="P846" s="24">
        <v>0</v>
      </c>
      <c r="Q846" s="24">
        <f t="shared" ref="G846:Q846" si="730">(Q843/$Q843)*100</f>
        <v>100</v>
      </c>
    </row>
    <row r="847" spans="1:17" ht="13.15" customHeight="1" x14ac:dyDescent="0.2">
      <c r="A847" s="4" t="s">
        <v>72</v>
      </c>
      <c r="B847" s="4" t="s">
        <v>560</v>
      </c>
      <c r="C847" s="9"/>
      <c r="D847" s="9"/>
      <c r="E847" s="14"/>
      <c r="F847" s="14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</row>
    <row r="848" spans="1:17" ht="13.15" customHeight="1" x14ac:dyDescent="0.2">
      <c r="A848" s="4" t="s">
        <v>158</v>
      </c>
      <c r="B848" s="4" t="s">
        <v>561</v>
      </c>
      <c r="C848" s="15"/>
      <c r="D848" s="16" t="s">
        <v>312</v>
      </c>
      <c r="E848" s="17" t="s">
        <v>314</v>
      </c>
      <c r="F848" s="1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</row>
    <row r="849" spans="1:17" s="20" customFormat="1" ht="13.15" customHeight="1" x14ac:dyDescent="0.25">
      <c r="A849" s="4" t="s">
        <v>158</v>
      </c>
      <c r="B849" s="4" t="s">
        <v>561</v>
      </c>
      <c r="C849" s="13" t="s">
        <v>200</v>
      </c>
      <c r="D849" s="19" t="s">
        <v>674</v>
      </c>
      <c r="E849" s="13"/>
      <c r="F849" s="19"/>
      <c r="G849" s="1">
        <v>739513.89000000025</v>
      </c>
      <c r="H849" s="1">
        <v>86113.650000000009</v>
      </c>
      <c r="I849" s="1">
        <v>306764.31999999995</v>
      </c>
      <c r="J849" s="1">
        <v>0</v>
      </c>
      <c r="K849" s="1">
        <v>0</v>
      </c>
      <c r="L849" s="1">
        <v>398372.01999999996</v>
      </c>
      <c r="M849" s="1">
        <v>74831.73000000001</v>
      </c>
      <c r="N849" s="1">
        <v>0</v>
      </c>
      <c r="O849" s="1">
        <v>0</v>
      </c>
      <c r="P849" s="1">
        <v>0</v>
      </c>
      <c r="Q849" s="1">
        <f t="shared" ref="Q849:Q850" si="731">SUM(G849:P849)</f>
        <v>1605595.6100000003</v>
      </c>
    </row>
    <row r="850" spans="1:17" s="20" customFormat="1" ht="13.15" customHeight="1" x14ac:dyDescent="0.25">
      <c r="A850" s="4" t="s">
        <v>158</v>
      </c>
      <c r="B850" s="4" t="s">
        <v>561</v>
      </c>
      <c r="C850" s="13" t="s">
        <v>200</v>
      </c>
      <c r="D850" s="19" t="s">
        <v>675</v>
      </c>
      <c r="E850" s="13"/>
      <c r="F850" s="19"/>
      <c r="G850" s="1">
        <v>9654.51</v>
      </c>
      <c r="H850" s="1">
        <v>0</v>
      </c>
      <c r="I850" s="1">
        <v>0</v>
      </c>
      <c r="J850" s="1">
        <v>0</v>
      </c>
      <c r="K850" s="1">
        <v>0</v>
      </c>
      <c r="L850" s="1">
        <v>16047.56</v>
      </c>
      <c r="M850" s="1">
        <v>0</v>
      </c>
      <c r="N850" s="1">
        <v>0</v>
      </c>
      <c r="O850" s="1">
        <v>0</v>
      </c>
      <c r="P850" s="1">
        <v>0</v>
      </c>
      <c r="Q850" s="1">
        <f t="shared" si="731"/>
        <v>25702.07</v>
      </c>
    </row>
    <row r="851" spans="1:17" s="20" customFormat="1" ht="13.15" customHeight="1" x14ac:dyDescent="0.25">
      <c r="A851" s="4" t="s">
        <v>158</v>
      </c>
      <c r="B851" s="4" t="s">
        <v>561</v>
      </c>
      <c r="C851" s="13" t="s">
        <v>200</v>
      </c>
      <c r="D851" s="19" t="s">
        <v>454</v>
      </c>
      <c r="E851" s="13"/>
      <c r="F851" s="19"/>
      <c r="G851" s="1">
        <v>749168.40000000026</v>
      </c>
      <c r="H851" s="1">
        <v>86113.650000000009</v>
      </c>
      <c r="I851" s="1">
        <v>306764.31999999995</v>
      </c>
      <c r="J851" s="1">
        <v>0</v>
      </c>
      <c r="K851" s="1">
        <v>0</v>
      </c>
      <c r="L851" s="1">
        <v>414419.57999999996</v>
      </c>
      <c r="M851" s="1">
        <v>74831.73000000001</v>
      </c>
      <c r="N851" s="1">
        <v>0</v>
      </c>
      <c r="O851" s="1">
        <v>0</v>
      </c>
      <c r="P851" s="1">
        <v>0</v>
      </c>
      <c r="Q851" s="1">
        <f t="shared" ref="G851:Q851" si="732">Q849+Q850</f>
        <v>1631297.6800000004</v>
      </c>
    </row>
    <row r="852" spans="1:17" ht="13.15" customHeight="1" x14ac:dyDescent="0.2">
      <c r="A852" s="4" t="s">
        <v>158</v>
      </c>
      <c r="B852" s="4" t="s">
        <v>561</v>
      </c>
      <c r="C852" s="9" t="s">
        <v>200</v>
      </c>
      <c r="D852" s="9" t="s">
        <v>690</v>
      </c>
      <c r="E852" s="14"/>
      <c r="F852" s="14">
        <v>163.30000000000001</v>
      </c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>
        <f t="shared" ref="Q852" si="733">Q851/F852</f>
        <v>9989.5755052051463</v>
      </c>
    </row>
    <row r="853" spans="1:17" ht="13.15" customHeight="1" x14ac:dyDescent="0.2">
      <c r="A853" s="4" t="str">
        <f>A852</f>
        <v>1980</v>
      </c>
      <c r="B853" s="4" t="str">
        <f t="shared" ref="B853" si="734">B852</f>
        <v>MESADE BEQUE 49J</v>
      </c>
      <c r="C853" s="9" t="str">
        <f t="shared" ref="C853" si="735">C852</f>
        <v xml:space="preserve">$ </v>
      </c>
      <c r="D853" s="9" t="s">
        <v>691</v>
      </c>
      <c r="E853" s="14"/>
      <c r="F853" s="14">
        <v>170</v>
      </c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>
        <f t="shared" ref="Q853" si="736">Q851/F853</f>
        <v>9595.8687058823562</v>
      </c>
    </row>
    <row r="854" spans="1:17" s="25" customFormat="1" ht="13.15" customHeight="1" x14ac:dyDescent="0.2">
      <c r="A854" s="4" t="s">
        <v>158</v>
      </c>
      <c r="B854" s="4" t="s">
        <v>561</v>
      </c>
      <c r="C854" s="14" t="s">
        <v>199</v>
      </c>
      <c r="D854" s="2" t="s">
        <v>676</v>
      </c>
      <c r="E854" s="14"/>
      <c r="F854" s="14"/>
      <c r="G854" s="24">
        <v>45.924689845693898</v>
      </c>
      <c r="H854" s="24">
        <v>5.2788434052085451</v>
      </c>
      <c r="I854" s="24">
        <v>18.80492590414276</v>
      </c>
      <c r="J854" s="24">
        <v>0</v>
      </c>
      <c r="K854" s="24">
        <v>0</v>
      </c>
      <c r="L854" s="24">
        <v>25.404289179152141</v>
      </c>
      <c r="M854" s="24">
        <v>4.5872516658026505</v>
      </c>
      <c r="N854" s="24">
        <v>0</v>
      </c>
      <c r="O854" s="24">
        <v>0</v>
      </c>
      <c r="P854" s="24">
        <v>0</v>
      </c>
      <c r="Q854" s="24">
        <f t="shared" ref="G854:Q854" si="737">(Q851/$Q851)*100</f>
        <v>100</v>
      </c>
    </row>
    <row r="855" spans="1:17" ht="13.15" customHeight="1" x14ac:dyDescent="0.2">
      <c r="A855" s="4" t="s">
        <v>158</v>
      </c>
      <c r="B855" s="4" t="s">
        <v>561</v>
      </c>
      <c r="C855" s="9"/>
      <c r="D855" s="9"/>
      <c r="E855" s="14"/>
      <c r="F855" s="14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</row>
    <row r="856" spans="1:17" ht="13.15" customHeight="1" x14ac:dyDescent="0.2">
      <c r="A856" s="4" t="s">
        <v>40</v>
      </c>
      <c r="B856" s="4" t="s">
        <v>562</v>
      </c>
      <c r="C856" s="15"/>
      <c r="D856" s="16" t="s">
        <v>312</v>
      </c>
      <c r="E856" s="17" t="s">
        <v>313</v>
      </c>
      <c r="F856" s="1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</row>
    <row r="857" spans="1:17" s="20" customFormat="1" ht="13.15" customHeight="1" x14ac:dyDescent="0.25">
      <c r="A857" s="4" t="s">
        <v>40</v>
      </c>
      <c r="B857" s="4" t="s">
        <v>562</v>
      </c>
      <c r="C857" s="13" t="s">
        <v>200</v>
      </c>
      <c r="D857" s="19" t="s">
        <v>674</v>
      </c>
      <c r="E857" s="13"/>
      <c r="F857" s="19"/>
      <c r="G857" s="1">
        <v>1090719.02</v>
      </c>
      <c r="H857" s="1">
        <v>403377.08999999985</v>
      </c>
      <c r="I857" s="1">
        <v>1228288.8699999996</v>
      </c>
      <c r="J857" s="1">
        <v>0</v>
      </c>
      <c r="K857" s="1">
        <v>0</v>
      </c>
      <c r="L857" s="1">
        <v>70715.69</v>
      </c>
      <c r="M857" s="1">
        <v>178665.41</v>
      </c>
      <c r="N857" s="1">
        <v>0</v>
      </c>
      <c r="O857" s="1">
        <v>0</v>
      </c>
      <c r="P857" s="1">
        <v>0</v>
      </c>
      <c r="Q857" s="1">
        <f t="shared" ref="Q857:Q858" si="738">SUM(G857:P857)</f>
        <v>2971766.0799999996</v>
      </c>
    </row>
    <row r="858" spans="1:17" s="20" customFormat="1" ht="13.15" customHeight="1" x14ac:dyDescent="0.25">
      <c r="A858" s="4" t="s">
        <v>40</v>
      </c>
      <c r="B858" s="4" t="s">
        <v>562</v>
      </c>
      <c r="C858" s="13" t="s">
        <v>200</v>
      </c>
      <c r="D858" s="19" t="s">
        <v>675</v>
      </c>
      <c r="E858" s="13"/>
      <c r="F858" s="19"/>
      <c r="G858" s="1">
        <v>0</v>
      </c>
      <c r="H858" s="1">
        <v>0</v>
      </c>
      <c r="I858" s="1">
        <v>19375</v>
      </c>
      <c r="J858" s="1">
        <v>0</v>
      </c>
      <c r="K858" s="1">
        <v>0</v>
      </c>
      <c r="L858" s="1">
        <v>0</v>
      </c>
      <c r="M858" s="1">
        <v>0</v>
      </c>
      <c r="N858" s="1">
        <v>0</v>
      </c>
      <c r="O858" s="1">
        <v>0</v>
      </c>
      <c r="P858" s="1">
        <v>0</v>
      </c>
      <c r="Q858" s="1">
        <f t="shared" si="738"/>
        <v>19375</v>
      </c>
    </row>
    <row r="859" spans="1:17" s="20" customFormat="1" ht="13.15" customHeight="1" x14ac:dyDescent="0.25">
      <c r="A859" s="4" t="s">
        <v>40</v>
      </c>
      <c r="B859" s="4" t="s">
        <v>562</v>
      </c>
      <c r="C859" s="13" t="s">
        <v>200</v>
      </c>
      <c r="D859" s="19" t="s">
        <v>454</v>
      </c>
      <c r="E859" s="13"/>
      <c r="F859" s="19"/>
      <c r="G859" s="1">
        <v>1090719.02</v>
      </c>
      <c r="H859" s="1">
        <v>403377.08999999985</v>
      </c>
      <c r="I859" s="1">
        <v>1247663.8699999996</v>
      </c>
      <c r="J859" s="1">
        <v>0</v>
      </c>
      <c r="K859" s="1">
        <v>0</v>
      </c>
      <c r="L859" s="1">
        <v>70715.69</v>
      </c>
      <c r="M859" s="1">
        <v>178665.41</v>
      </c>
      <c r="N859" s="1">
        <v>0</v>
      </c>
      <c r="O859" s="1">
        <v>0</v>
      </c>
      <c r="P859" s="1">
        <v>0</v>
      </c>
      <c r="Q859" s="1">
        <f t="shared" ref="G859:Q859" si="739">Q857+Q858</f>
        <v>2991141.0799999996</v>
      </c>
    </row>
    <row r="860" spans="1:17" ht="13.15" customHeight="1" x14ac:dyDescent="0.2">
      <c r="A860" s="4" t="s">
        <v>40</v>
      </c>
      <c r="B860" s="4" t="s">
        <v>562</v>
      </c>
      <c r="C860" s="9" t="s">
        <v>200</v>
      </c>
      <c r="D860" s="9" t="s">
        <v>690</v>
      </c>
      <c r="E860" s="14"/>
      <c r="F860" s="14">
        <v>355</v>
      </c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>
        <f t="shared" ref="Q860" si="740">Q859/F860</f>
        <v>8425.7495211267596</v>
      </c>
    </row>
    <row r="861" spans="1:17" ht="13.15" customHeight="1" x14ac:dyDescent="0.2">
      <c r="A861" s="4" t="str">
        <f>A860</f>
        <v>1990</v>
      </c>
      <c r="B861" s="4" t="str">
        <f t="shared" ref="B861" si="741">B860</f>
        <v>MESAPLATEAU VALL</v>
      </c>
      <c r="C861" s="9" t="str">
        <f t="shared" ref="C861" si="742">C860</f>
        <v xml:space="preserve">$ </v>
      </c>
      <c r="D861" s="9" t="s">
        <v>691</v>
      </c>
      <c r="E861" s="14"/>
      <c r="F861" s="14">
        <v>314</v>
      </c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>
        <f t="shared" ref="Q861" si="743">Q859/F861</f>
        <v>9525.9270063694257</v>
      </c>
    </row>
    <row r="862" spans="1:17" s="25" customFormat="1" ht="13.15" customHeight="1" x14ac:dyDescent="0.2">
      <c r="A862" s="4" t="s">
        <v>40</v>
      </c>
      <c r="B862" s="4" t="s">
        <v>562</v>
      </c>
      <c r="C862" s="14" t="s">
        <v>199</v>
      </c>
      <c r="D862" s="2" t="s">
        <v>676</v>
      </c>
      <c r="E862" s="14"/>
      <c r="F862" s="14"/>
      <c r="G862" s="24">
        <v>36.464980782517955</v>
      </c>
      <c r="H862" s="24">
        <v>13.485725989226824</v>
      </c>
      <c r="I862" s="24">
        <v>41.711970001762666</v>
      </c>
      <c r="J862" s="24">
        <v>0</v>
      </c>
      <c r="K862" s="24">
        <v>0</v>
      </c>
      <c r="L862" s="24">
        <v>2.3641710005868397</v>
      </c>
      <c r="M862" s="24">
        <v>5.9731522259057073</v>
      </c>
      <c r="N862" s="24">
        <v>0</v>
      </c>
      <c r="O862" s="24">
        <v>0</v>
      </c>
      <c r="P862" s="24">
        <v>0</v>
      </c>
      <c r="Q862" s="24">
        <f t="shared" ref="G862:Q862" si="744">(Q859/$Q859)*100</f>
        <v>100</v>
      </c>
    </row>
    <row r="863" spans="1:17" ht="13.15" customHeight="1" x14ac:dyDescent="0.2">
      <c r="A863" s="4" t="s">
        <v>40</v>
      </c>
      <c r="B863" s="4" t="s">
        <v>562</v>
      </c>
      <c r="C863" s="9"/>
      <c r="D863" s="9"/>
      <c r="E863" s="14"/>
      <c r="F863" s="14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</row>
    <row r="864" spans="1:17" ht="13.15" customHeight="1" x14ac:dyDescent="0.2">
      <c r="A864" s="4" t="s">
        <v>36</v>
      </c>
      <c r="B864" s="4" t="s">
        <v>563</v>
      </c>
      <c r="C864" s="15"/>
      <c r="D864" s="16" t="s">
        <v>312</v>
      </c>
      <c r="E864" s="17" t="s">
        <v>311</v>
      </c>
      <c r="F864" s="1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</row>
    <row r="865" spans="1:17" s="20" customFormat="1" ht="13.15" customHeight="1" x14ac:dyDescent="0.25">
      <c r="A865" s="4" t="s">
        <v>36</v>
      </c>
      <c r="B865" s="4" t="s">
        <v>563</v>
      </c>
      <c r="C865" s="13" t="s">
        <v>200</v>
      </c>
      <c r="D865" s="19" t="s">
        <v>674</v>
      </c>
      <c r="E865" s="13"/>
      <c r="F865" s="19"/>
      <c r="G865" s="1">
        <v>51787163.459999964</v>
      </c>
      <c r="H865" s="1">
        <v>22102537.530000001</v>
      </c>
      <c r="I865" s="1">
        <v>32655785.740000021</v>
      </c>
      <c r="J865" s="1">
        <v>1269617.93</v>
      </c>
      <c r="K865" s="1">
        <v>3070644.2100000004</v>
      </c>
      <c r="L865" s="1">
        <v>9314556.5799999982</v>
      </c>
      <c r="M865" s="1">
        <v>35011344.950000018</v>
      </c>
      <c r="N865" s="1">
        <v>-39074.350000000006</v>
      </c>
      <c r="O865" s="1">
        <v>0</v>
      </c>
      <c r="P865" s="1">
        <v>27736</v>
      </c>
      <c r="Q865" s="1">
        <f t="shared" ref="Q865:Q866" si="745">SUM(G865:P865)</f>
        <v>155200312.05000001</v>
      </c>
    </row>
    <row r="866" spans="1:17" s="20" customFormat="1" ht="13.15" customHeight="1" x14ac:dyDescent="0.25">
      <c r="A866" s="4" t="s">
        <v>36</v>
      </c>
      <c r="B866" s="4" t="s">
        <v>563</v>
      </c>
      <c r="C866" s="13" t="s">
        <v>200</v>
      </c>
      <c r="D866" s="19" t="s">
        <v>675</v>
      </c>
      <c r="E866" s="13"/>
      <c r="F866" s="19"/>
      <c r="G866" s="1">
        <v>161369.46</v>
      </c>
      <c r="H866" s="1">
        <v>42062.47</v>
      </c>
      <c r="I866" s="1">
        <v>98488.43</v>
      </c>
      <c r="J866" s="1">
        <v>53016.19</v>
      </c>
      <c r="K866" s="1">
        <v>790.95</v>
      </c>
      <c r="L866" s="1">
        <v>0</v>
      </c>
      <c r="M866" s="1">
        <v>175959.47</v>
      </c>
      <c r="N866" s="1">
        <v>0</v>
      </c>
      <c r="O866" s="1">
        <v>0</v>
      </c>
      <c r="P866" s="1">
        <v>0</v>
      </c>
      <c r="Q866" s="1">
        <f t="shared" si="745"/>
        <v>531686.97</v>
      </c>
    </row>
    <row r="867" spans="1:17" s="20" customFormat="1" ht="13.15" customHeight="1" x14ac:dyDescent="0.25">
      <c r="A867" s="4" t="s">
        <v>36</v>
      </c>
      <c r="B867" s="4" t="s">
        <v>563</v>
      </c>
      <c r="C867" s="13" t="s">
        <v>200</v>
      </c>
      <c r="D867" s="19" t="s">
        <v>454</v>
      </c>
      <c r="E867" s="13"/>
      <c r="F867" s="19"/>
      <c r="G867" s="1">
        <v>51948532.919999965</v>
      </c>
      <c r="H867" s="1">
        <v>22144600</v>
      </c>
      <c r="I867" s="1">
        <v>32754274.17000002</v>
      </c>
      <c r="J867" s="1">
        <v>1322634.1199999999</v>
      </c>
      <c r="K867" s="1">
        <v>3071435.1600000006</v>
      </c>
      <c r="L867" s="1">
        <v>9314556.5799999982</v>
      </c>
      <c r="M867" s="1">
        <v>35187304.420000017</v>
      </c>
      <c r="N867" s="1">
        <v>-39074.350000000006</v>
      </c>
      <c r="O867" s="1">
        <v>0</v>
      </c>
      <c r="P867" s="1">
        <v>27736</v>
      </c>
      <c r="Q867" s="1">
        <f t="shared" ref="G867:Q867" si="746">Q865+Q866</f>
        <v>155731999.02000001</v>
      </c>
    </row>
    <row r="868" spans="1:17" ht="13.15" customHeight="1" x14ac:dyDescent="0.2">
      <c r="A868" s="4" t="s">
        <v>36</v>
      </c>
      <c r="B868" s="4" t="s">
        <v>563</v>
      </c>
      <c r="C868" s="9" t="s">
        <v>200</v>
      </c>
      <c r="D868" s="9" t="s">
        <v>690</v>
      </c>
      <c r="E868" s="14"/>
      <c r="F868" s="14">
        <v>20845.22</v>
      </c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>
        <f t="shared" ref="Q868" si="747">Q867/F868</f>
        <v>7470.8733714491864</v>
      </c>
    </row>
    <row r="869" spans="1:17" ht="13.15" customHeight="1" x14ac:dyDescent="0.2">
      <c r="A869" s="4" t="str">
        <f>A868</f>
        <v>2000</v>
      </c>
      <c r="B869" s="4" t="str">
        <f t="shared" ref="B869" si="748">B868</f>
        <v xml:space="preserve">MESAMESA COUNTY </v>
      </c>
      <c r="C869" s="9" t="str">
        <f t="shared" ref="C869" si="749">C868</f>
        <v xml:space="preserve">$ </v>
      </c>
      <c r="D869" s="9" t="s">
        <v>691</v>
      </c>
      <c r="E869" s="14"/>
      <c r="F869" s="14">
        <v>20851</v>
      </c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>
        <f t="shared" ref="Q869" si="750">Q867/F869</f>
        <v>7468.8024085175775</v>
      </c>
    </row>
    <row r="870" spans="1:17" s="25" customFormat="1" ht="13.15" customHeight="1" x14ac:dyDescent="0.2">
      <c r="A870" s="4" t="s">
        <v>36</v>
      </c>
      <c r="B870" s="4" t="s">
        <v>563</v>
      </c>
      <c r="C870" s="14" t="s">
        <v>199</v>
      </c>
      <c r="D870" s="2" t="s">
        <v>676</v>
      </c>
      <c r="E870" s="14"/>
      <c r="F870" s="14"/>
      <c r="G870" s="24">
        <v>33.357648554507044</v>
      </c>
      <c r="H870" s="24">
        <v>14.219685189526182</v>
      </c>
      <c r="I870" s="24">
        <v>21.032462420130834</v>
      </c>
      <c r="J870" s="24">
        <v>0.84930144628153104</v>
      </c>
      <c r="K870" s="24">
        <v>1.9722569409807349</v>
      </c>
      <c r="L870" s="24">
        <v>5.9811449404202213</v>
      </c>
      <c r="M870" s="24">
        <v>22.594781189112624</v>
      </c>
      <c r="N870" s="24">
        <v>-2.5090765061701836E-2</v>
      </c>
      <c r="O870" s="24">
        <v>0</v>
      </c>
      <c r="P870" s="24">
        <v>1.7810084102521526E-2</v>
      </c>
      <c r="Q870" s="24">
        <f t="shared" ref="G870:Q870" si="751">(Q867/$Q867)*100</f>
        <v>100</v>
      </c>
    </row>
    <row r="871" spans="1:17" ht="13.15" customHeight="1" x14ac:dyDescent="0.2">
      <c r="A871" s="4" t="s">
        <v>36</v>
      </c>
      <c r="B871" s="4" t="s">
        <v>563</v>
      </c>
      <c r="C871" s="9"/>
      <c r="D871" s="9"/>
      <c r="E871" s="14"/>
      <c r="F871" s="14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</row>
    <row r="872" spans="1:17" ht="13.15" customHeight="1" x14ac:dyDescent="0.2">
      <c r="A872" s="4" t="s">
        <v>130</v>
      </c>
      <c r="B872" s="4" t="s">
        <v>564</v>
      </c>
      <c r="C872" s="15"/>
      <c r="D872" s="16" t="s">
        <v>310</v>
      </c>
      <c r="E872" s="17" t="s">
        <v>309</v>
      </c>
      <c r="F872" s="1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</row>
    <row r="873" spans="1:17" s="20" customFormat="1" ht="13.15" customHeight="1" x14ac:dyDescent="0.25">
      <c r="A873" s="4" t="s">
        <v>130</v>
      </c>
      <c r="B873" s="4" t="s">
        <v>564</v>
      </c>
      <c r="C873" s="13" t="s">
        <v>200</v>
      </c>
      <c r="D873" s="19" t="s">
        <v>674</v>
      </c>
      <c r="E873" s="13"/>
      <c r="F873" s="19"/>
      <c r="G873" s="1">
        <v>628438.15</v>
      </c>
      <c r="H873" s="1">
        <v>0</v>
      </c>
      <c r="I873" s="1">
        <v>0</v>
      </c>
      <c r="J873" s="1">
        <v>0</v>
      </c>
      <c r="K873" s="1">
        <v>0</v>
      </c>
      <c r="L873" s="1">
        <v>698644.89000000025</v>
      </c>
      <c r="M873" s="1">
        <v>0</v>
      </c>
      <c r="N873" s="1">
        <v>0</v>
      </c>
      <c r="O873" s="1">
        <v>0</v>
      </c>
      <c r="P873" s="1">
        <v>0</v>
      </c>
      <c r="Q873" s="1">
        <f t="shared" ref="Q873:Q874" si="752">SUM(G873:P873)</f>
        <v>1327083.0400000003</v>
      </c>
    </row>
    <row r="874" spans="1:17" s="20" customFormat="1" ht="13.15" customHeight="1" x14ac:dyDescent="0.25">
      <c r="A874" s="4" t="s">
        <v>130</v>
      </c>
      <c r="B874" s="4" t="s">
        <v>564</v>
      </c>
      <c r="C874" s="13" t="s">
        <v>200</v>
      </c>
      <c r="D874" s="19" t="s">
        <v>675</v>
      </c>
      <c r="E874" s="13"/>
      <c r="F874" s="19"/>
      <c r="G874" s="1">
        <v>4572.16</v>
      </c>
      <c r="H874" s="1">
        <v>0</v>
      </c>
      <c r="I874" s="1">
        <v>0</v>
      </c>
      <c r="J874" s="1">
        <v>0</v>
      </c>
      <c r="K874" s="1">
        <v>0</v>
      </c>
      <c r="L874" s="1">
        <v>5033.46</v>
      </c>
      <c r="M874" s="1">
        <v>0</v>
      </c>
      <c r="N874" s="1">
        <v>0</v>
      </c>
      <c r="O874" s="1">
        <v>0</v>
      </c>
      <c r="P874" s="1">
        <v>0</v>
      </c>
      <c r="Q874" s="1">
        <f t="shared" si="752"/>
        <v>9605.619999999999</v>
      </c>
    </row>
    <row r="875" spans="1:17" s="20" customFormat="1" ht="13.15" customHeight="1" x14ac:dyDescent="0.25">
      <c r="A875" s="4" t="s">
        <v>130</v>
      </c>
      <c r="B875" s="4" t="s">
        <v>564</v>
      </c>
      <c r="C875" s="13" t="s">
        <v>200</v>
      </c>
      <c r="D875" s="19" t="s">
        <v>454</v>
      </c>
      <c r="E875" s="13"/>
      <c r="F875" s="19"/>
      <c r="G875" s="1">
        <v>633010.31000000006</v>
      </c>
      <c r="H875" s="1">
        <v>0</v>
      </c>
      <c r="I875" s="1">
        <v>0</v>
      </c>
      <c r="J875" s="1">
        <v>0</v>
      </c>
      <c r="K875" s="1">
        <v>0</v>
      </c>
      <c r="L875" s="1">
        <v>703678.35000000021</v>
      </c>
      <c r="M875" s="1">
        <v>0</v>
      </c>
      <c r="N875" s="1">
        <v>0</v>
      </c>
      <c r="O875" s="1">
        <v>0</v>
      </c>
      <c r="P875" s="1">
        <v>0</v>
      </c>
      <c r="Q875" s="1">
        <f t="shared" ref="G875:Q875" si="753">Q873+Q874</f>
        <v>1336688.6600000004</v>
      </c>
    </row>
    <row r="876" spans="1:17" ht="13.15" customHeight="1" x14ac:dyDescent="0.2">
      <c r="A876" s="4" t="s">
        <v>130</v>
      </c>
      <c r="B876" s="4" t="s">
        <v>564</v>
      </c>
      <c r="C876" s="9" t="s">
        <v>200</v>
      </c>
      <c r="D876" s="9" t="s">
        <v>690</v>
      </c>
      <c r="E876" s="14"/>
      <c r="F876" s="14">
        <v>89.5</v>
      </c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>
        <f t="shared" ref="Q876" si="754">Q875/F876</f>
        <v>14935.068826815646</v>
      </c>
    </row>
    <row r="877" spans="1:17" ht="13.15" customHeight="1" x14ac:dyDescent="0.2">
      <c r="A877" s="4" t="str">
        <f>A876</f>
        <v>2010</v>
      </c>
      <c r="B877" s="4" t="str">
        <f t="shared" ref="B877" si="755">B876</f>
        <v>MINERCREEDE CONSO</v>
      </c>
      <c r="C877" s="9" t="str">
        <f t="shared" ref="C877" si="756">C876</f>
        <v xml:space="preserve">$ </v>
      </c>
      <c r="D877" s="9" t="s">
        <v>691</v>
      </c>
      <c r="E877" s="14"/>
      <c r="F877" s="14">
        <v>86</v>
      </c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>
        <f t="shared" ref="Q877" si="757">Q875/F877</f>
        <v>15542.891395348841</v>
      </c>
    </row>
    <row r="878" spans="1:17" s="25" customFormat="1" ht="13.15" customHeight="1" x14ac:dyDescent="0.2">
      <c r="A878" s="4" t="s">
        <v>130</v>
      </c>
      <c r="B878" s="4" t="s">
        <v>564</v>
      </c>
      <c r="C878" s="14" t="s">
        <v>199</v>
      </c>
      <c r="D878" s="2" t="s">
        <v>676</v>
      </c>
      <c r="E878" s="14"/>
      <c r="F878" s="14"/>
      <c r="G878" s="24">
        <v>47.356600601369649</v>
      </c>
      <c r="H878" s="24">
        <v>0</v>
      </c>
      <c r="I878" s="24">
        <v>0</v>
      </c>
      <c r="J878" s="24">
        <v>0</v>
      </c>
      <c r="K878" s="24">
        <v>0</v>
      </c>
      <c r="L878" s="24">
        <v>52.643399398630343</v>
      </c>
      <c r="M878" s="24">
        <v>0</v>
      </c>
      <c r="N878" s="24">
        <v>0</v>
      </c>
      <c r="O878" s="24">
        <v>0</v>
      </c>
      <c r="P878" s="24">
        <v>0</v>
      </c>
      <c r="Q878" s="24">
        <f t="shared" ref="G878:Q878" si="758">(Q875/$Q875)*100</f>
        <v>100</v>
      </c>
    </row>
    <row r="879" spans="1:17" ht="13.15" customHeight="1" x14ac:dyDescent="0.2">
      <c r="A879" s="4" t="s">
        <v>130</v>
      </c>
      <c r="B879" s="4" t="s">
        <v>564</v>
      </c>
      <c r="C879" s="9"/>
      <c r="D879" s="9"/>
      <c r="E879" s="14"/>
      <c r="F879" s="14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</row>
    <row r="880" spans="1:17" ht="13.15" customHeight="1" x14ac:dyDescent="0.2">
      <c r="A880" s="4" t="s">
        <v>171</v>
      </c>
      <c r="B880" s="4" t="s">
        <v>565</v>
      </c>
      <c r="C880" s="15"/>
      <c r="D880" s="16" t="s">
        <v>308</v>
      </c>
      <c r="E880" s="17" t="s">
        <v>307</v>
      </c>
      <c r="F880" s="1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</row>
    <row r="881" spans="1:17" s="20" customFormat="1" ht="13.15" customHeight="1" x14ac:dyDescent="0.25">
      <c r="A881" s="4" t="s">
        <v>171</v>
      </c>
      <c r="B881" s="4" t="s">
        <v>565</v>
      </c>
      <c r="C881" s="13" t="s">
        <v>200</v>
      </c>
      <c r="D881" s="19" t="s">
        <v>674</v>
      </c>
      <c r="E881" s="13"/>
      <c r="F881" s="19"/>
      <c r="G881" s="1">
        <v>6964117.1199999982</v>
      </c>
      <c r="H881" s="1">
        <v>2380161.15</v>
      </c>
      <c r="I881" s="1">
        <v>4029572.9999999991</v>
      </c>
      <c r="J881" s="1">
        <v>0</v>
      </c>
      <c r="K881" s="1">
        <v>0</v>
      </c>
      <c r="L881" s="1">
        <v>85726.41</v>
      </c>
      <c r="M881" s="1">
        <v>1991390.3300000003</v>
      </c>
      <c r="N881" s="1">
        <v>0</v>
      </c>
      <c r="O881" s="1">
        <v>0</v>
      </c>
      <c r="P881" s="1">
        <v>0</v>
      </c>
      <c r="Q881" s="1">
        <f t="shared" ref="Q881:Q882" si="759">SUM(G881:P881)</f>
        <v>15450968.009999996</v>
      </c>
    </row>
    <row r="882" spans="1:17" s="20" customFormat="1" ht="13.15" customHeight="1" x14ac:dyDescent="0.25">
      <c r="A882" s="4" t="s">
        <v>171</v>
      </c>
      <c r="B882" s="4" t="s">
        <v>565</v>
      </c>
      <c r="C882" s="13" t="s">
        <v>200</v>
      </c>
      <c r="D882" s="19" t="s">
        <v>675</v>
      </c>
      <c r="E882" s="13"/>
      <c r="F882" s="19"/>
      <c r="G882" s="1">
        <v>0</v>
      </c>
      <c r="H882" s="1">
        <v>0</v>
      </c>
      <c r="I882" s="1">
        <v>0</v>
      </c>
      <c r="J882" s="1">
        <v>0</v>
      </c>
      <c r="K882" s="1">
        <v>0</v>
      </c>
      <c r="L882" s="1">
        <v>0</v>
      </c>
      <c r="M882" s="1">
        <v>0</v>
      </c>
      <c r="N882" s="1">
        <v>0</v>
      </c>
      <c r="O882" s="1">
        <v>645560.89</v>
      </c>
      <c r="P882" s="1">
        <v>0</v>
      </c>
      <c r="Q882" s="1">
        <f t="shared" si="759"/>
        <v>645560.89</v>
      </c>
    </row>
    <row r="883" spans="1:17" s="20" customFormat="1" ht="13.15" customHeight="1" x14ac:dyDescent="0.25">
      <c r="A883" s="4" t="s">
        <v>171</v>
      </c>
      <c r="B883" s="4" t="s">
        <v>565</v>
      </c>
      <c r="C883" s="13" t="s">
        <v>200</v>
      </c>
      <c r="D883" s="19" t="s">
        <v>454</v>
      </c>
      <c r="E883" s="13"/>
      <c r="F883" s="19"/>
      <c r="G883" s="1">
        <v>6964117.1199999982</v>
      </c>
      <c r="H883" s="1">
        <v>2380161.15</v>
      </c>
      <c r="I883" s="1">
        <v>4029572.9999999991</v>
      </c>
      <c r="J883" s="1">
        <v>0</v>
      </c>
      <c r="K883" s="1">
        <v>0</v>
      </c>
      <c r="L883" s="1">
        <v>85726.41</v>
      </c>
      <c r="M883" s="1">
        <v>1991390.3300000003</v>
      </c>
      <c r="N883" s="1">
        <v>0</v>
      </c>
      <c r="O883" s="1">
        <v>645560.89</v>
      </c>
      <c r="P883" s="1">
        <v>0</v>
      </c>
      <c r="Q883" s="1">
        <f t="shared" ref="G883:Q883" si="760">Q881+Q882</f>
        <v>16096528.899999997</v>
      </c>
    </row>
    <row r="884" spans="1:17" ht="13.15" customHeight="1" x14ac:dyDescent="0.2">
      <c r="A884" s="4" t="s">
        <v>171</v>
      </c>
      <c r="B884" s="4" t="s">
        <v>565</v>
      </c>
      <c r="C884" s="9" t="s">
        <v>200</v>
      </c>
      <c r="D884" s="9" t="s">
        <v>690</v>
      </c>
      <c r="E884" s="14"/>
      <c r="F884" s="14">
        <v>2057</v>
      </c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>
        <f t="shared" ref="Q884" si="761">Q883/F884</f>
        <v>7825.2449684005815</v>
      </c>
    </row>
    <row r="885" spans="1:17" ht="13.15" customHeight="1" x14ac:dyDescent="0.2">
      <c r="A885" s="4" t="str">
        <f>A884</f>
        <v>2020</v>
      </c>
      <c r="B885" s="4" t="str">
        <f t="shared" ref="B885" si="762">B884</f>
        <v>MOFFAMOFFAT COUNT</v>
      </c>
      <c r="C885" s="9" t="str">
        <f t="shared" ref="C885" si="763">C884</f>
        <v xml:space="preserve">$ </v>
      </c>
      <c r="D885" s="9" t="s">
        <v>691</v>
      </c>
      <c r="E885" s="14"/>
      <c r="F885" s="14">
        <v>2121</v>
      </c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>
        <f t="shared" ref="Q885" si="764">Q883/F885</f>
        <v>7589.1225365393666</v>
      </c>
    </row>
    <row r="886" spans="1:17" s="25" customFormat="1" ht="13.15" customHeight="1" x14ac:dyDescent="0.2">
      <c r="A886" s="4" t="s">
        <v>171</v>
      </c>
      <c r="B886" s="4" t="s">
        <v>565</v>
      </c>
      <c r="C886" s="14" t="s">
        <v>199</v>
      </c>
      <c r="D886" s="2" t="s">
        <v>676</v>
      </c>
      <c r="E886" s="14"/>
      <c r="F886" s="14"/>
      <c r="G886" s="24">
        <v>43.264713549515633</v>
      </c>
      <c r="H886" s="24">
        <v>14.786797605786925</v>
      </c>
      <c r="I886" s="24">
        <v>25.033800920892951</v>
      </c>
      <c r="J886" s="24">
        <v>0</v>
      </c>
      <c r="K886" s="24">
        <v>0</v>
      </c>
      <c r="L886" s="24">
        <v>0.53257699552852067</v>
      </c>
      <c r="M886" s="24">
        <v>12.371551297621693</v>
      </c>
      <c r="N886" s="24">
        <v>0</v>
      </c>
      <c r="O886" s="24">
        <v>4.010559630654285</v>
      </c>
      <c r="P886" s="24">
        <v>0</v>
      </c>
      <c r="Q886" s="24">
        <f t="shared" ref="G886:Q886" si="765">(Q883/$Q883)*100</f>
        <v>100</v>
      </c>
    </row>
    <row r="887" spans="1:17" ht="13.15" customHeight="1" x14ac:dyDescent="0.2">
      <c r="A887" s="4" t="s">
        <v>171</v>
      </c>
      <c r="B887" s="4" t="s">
        <v>565</v>
      </c>
      <c r="C887" s="9"/>
      <c r="D887" s="9"/>
      <c r="E887" s="14"/>
      <c r="F887" s="14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</row>
    <row r="888" spans="1:17" ht="13.15" customHeight="1" x14ac:dyDescent="0.2">
      <c r="A888" s="4" t="s">
        <v>124</v>
      </c>
      <c r="B888" s="4" t="s">
        <v>566</v>
      </c>
      <c r="C888" s="15"/>
      <c r="D888" s="16" t="s">
        <v>304</v>
      </c>
      <c r="E888" s="17" t="s">
        <v>306</v>
      </c>
      <c r="F888" s="1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</row>
    <row r="889" spans="1:17" s="20" customFormat="1" ht="13.15" customHeight="1" x14ac:dyDescent="0.25">
      <c r="A889" s="4" t="s">
        <v>124</v>
      </c>
      <c r="B889" s="4" t="s">
        <v>566</v>
      </c>
      <c r="C889" s="13" t="s">
        <v>200</v>
      </c>
      <c r="D889" s="19" t="s">
        <v>674</v>
      </c>
      <c r="E889" s="13"/>
      <c r="F889" s="19"/>
      <c r="G889" s="1">
        <v>7741948.5399999954</v>
      </c>
      <c r="H889" s="1">
        <v>2964518.4600000004</v>
      </c>
      <c r="I889" s="1">
        <v>5074462.009999997</v>
      </c>
      <c r="J889" s="1">
        <v>0</v>
      </c>
      <c r="K889" s="1">
        <v>0</v>
      </c>
      <c r="L889" s="1">
        <v>0</v>
      </c>
      <c r="M889" s="1">
        <v>1497450.84</v>
      </c>
      <c r="N889" s="1">
        <v>29158.400000000001</v>
      </c>
      <c r="O889" s="1">
        <v>0</v>
      </c>
      <c r="P889" s="1">
        <v>1500</v>
      </c>
      <c r="Q889" s="1">
        <f t="shared" ref="Q889:Q890" si="766">SUM(G889:P889)</f>
        <v>17309038.249999993</v>
      </c>
    </row>
    <row r="890" spans="1:17" s="20" customFormat="1" ht="13.15" customHeight="1" x14ac:dyDescent="0.25">
      <c r="A890" s="4" t="s">
        <v>124</v>
      </c>
      <c r="B890" s="4" t="s">
        <v>566</v>
      </c>
      <c r="C890" s="13" t="s">
        <v>200</v>
      </c>
      <c r="D890" s="19" t="s">
        <v>675</v>
      </c>
      <c r="E890" s="13"/>
      <c r="F890" s="19"/>
      <c r="G890" s="1">
        <v>3865.99</v>
      </c>
      <c r="H890" s="1">
        <v>0</v>
      </c>
      <c r="I890" s="1">
        <v>0</v>
      </c>
      <c r="J890" s="1">
        <v>0</v>
      </c>
      <c r="K890" s="1">
        <v>0</v>
      </c>
      <c r="L890" s="1">
        <v>0</v>
      </c>
      <c r="M890" s="1">
        <v>0</v>
      </c>
      <c r="N890" s="1">
        <v>0</v>
      </c>
      <c r="O890" s="1">
        <v>0</v>
      </c>
      <c r="P890" s="1">
        <v>0</v>
      </c>
      <c r="Q890" s="1">
        <f t="shared" si="766"/>
        <v>3865.99</v>
      </c>
    </row>
    <row r="891" spans="1:17" s="20" customFormat="1" ht="13.15" customHeight="1" x14ac:dyDescent="0.25">
      <c r="A891" s="4" t="s">
        <v>124</v>
      </c>
      <c r="B891" s="4" t="s">
        <v>566</v>
      </c>
      <c r="C891" s="13" t="s">
        <v>200</v>
      </c>
      <c r="D891" s="19" t="s">
        <v>454</v>
      </c>
      <c r="E891" s="13"/>
      <c r="F891" s="19"/>
      <c r="G891" s="1">
        <v>7745814.5299999956</v>
      </c>
      <c r="H891" s="1">
        <v>2964518.4600000004</v>
      </c>
      <c r="I891" s="1">
        <v>5074462.009999997</v>
      </c>
      <c r="J891" s="1">
        <v>0</v>
      </c>
      <c r="K891" s="1">
        <v>0</v>
      </c>
      <c r="L891" s="1">
        <v>0</v>
      </c>
      <c r="M891" s="1">
        <v>1497450.84</v>
      </c>
      <c r="N891" s="1">
        <v>29158.400000000001</v>
      </c>
      <c r="O891" s="1">
        <v>0</v>
      </c>
      <c r="P891" s="1">
        <v>1500</v>
      </c>
      <c r="Q891" s="1">
        <f t="shared" ref="G891:Q891" si="767">Q889+Q890</f>
        <v>17312904.239999991</v>
      </c>
    </row>
    <row r="892" spans="1:17" ht="13.15" customHeight="1" x14ac:dyDescent="0.2">
      <c r="A892" s="4" t="s">
        <v>124</v>
      </c>
      <c r="B892" s="4" t="s">
        <v>566</v>
      </c>
      <c r="C892" s="9" t="s">
        <v>200</v>
      </c>
      <c r="D892" s="9" t="s">
        <v>690</v>
      </c>
      <c r="E892" s="14"/>
      <c r="F892" s="14">
        <v>2616.4</v>
      </c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>
        <f t="shared" ref="Q892" si="768">Q891/F892</f>
        <v>6617.0708760128382</v>
      </c>
    </row>
    <row r="893" spans="1:17" ht="13.15" customHeight="1" x14ac:dyDescent="0.2">
      <c r="A893" s="4" t="str">
        <f>A892</f>
        <v>2035</v>
      </c>
      <c r="B893" s="4" t="str">
        <f t="shared" ref="B893" si="769">B892</f>
        <v>MONTEMONTEZUMA-CO</v>
      </c>
      <c r="C893" s="9" t="str">
        <f t="shared" ref="C893" si="770">C892</f>
        <v xml:space="preserve">$ </v>
      </c>
      <c r="D893" s="9" t="s">
        <v>691</v>
      </c>
      <c r="E893" s="14"/>
      <c r="F893" s="14">
        <v>2461</v>
      </c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>
        <f t="shared" ref="Q893" si="771">Q891/F893</f>
        <v>7034.9062332385174</v>
      </c>
    </row>
    <row r="894" spans="1:17" s="25" customFormat="1" ht="13.15" customHeight="1" x14ac:dyDescent="0.2">
      <c r="A894" s="4" t="s">
        <v>124</v>
      </c>
      <c r="B894" s="4" t="s">
        <v>566</v>
      </c>
      <c r="C894" s="14" t="s">
        <v>199</v>
      </c>
      <c r="D894" s="2" t="s">
        <v>676</v>
      </c>
      <c r="E894" s="14"/>
      <c r="F894" s="14"/>
      <c r="G894" s="24">
        <v>44.740122296200028</v>
      </c>
      <c r="H894" s="24">
        <v>17.123172512851617</v>
      </c>
      <c r="I894" s="24">
        <v>29.310287515342949</v>
      </c>
      <c r="J894" s="24">
        <v>0</v>
      </c>
      <c r="K894" s="24">
        <v>0</v>
      </c>
      <c r="L894" s="24">
        <v>0</v>
      </c>
      <c r="M894" s="24">
        <v>8.6493335794018158</v>
      </c>
      <c r="N894" s="24">
        <v>0.16842003857811447</v>
      </c>
      <c r="O894" s="24">
        <v>0</v>
      </c>
      <c r="P894" s="24">
        <v>8.6640576254928842E-3</v>
      </c>
      <c r="Q894" s="24">
        <f t="shared" ref="G894:Q894" si="772">(Q891/$Q891)*100</f>
        <v>100</v>
      </c>
    </row>
    <row r="895" spans="1:17" ht="13.15" customHeight="1" x14ac:dyDescent="0.2">
      <c r="A895" s="4" t="s">
        <v>124</v>
      </c>
      <c r="B895" s="4" t="s">
        <v>566</v>
      </c>
      <c r="C895" s="9"/>
      <c r="D895" s="9"/>
      <c r="E895" s="14"/>
      <c r="F895" s="14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</row>
    <row r="896" spans="1:17" ht="13.15" customHeight="1" x14ac:dyDescent="0.2">
      <c r="A896" s="4" t="s">
        <v>157</v>
      </c>
      <c r="B896" s="4" t="s">
        <v>567</v>
      </c>
      <c r="C896" s="15"/>
      <c r="D896" s="16" t="s">
        <v>304</v>
      </c>
      <c r="E896" s="17" t="s">
        <v>305</v>
      </c>
      <c r="F896" s="1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</row>
    <row r="897" spans="1:17" s="20" customFormat="1" ht="13.15" customHeight="1" x14ac:dyDescent="0.25">
      <c r="A897" s="4" t="s">
        <v>157</v>
      </c>
      <c r="B897" s="4" t="s">
        <v>567</v>
      </c>
      <c r="C897" s="13" t="s">
        <v>200</v>
      </c>
      <c r="D897" s="19" t="s">
        <v>674</v>
      </c>
      <c r="E897" s="13"/>
      <c r="F897" s="19"/>
      <c r="G897" s="1">
        <v>2535558.0200000005</v>
      </c>
      <c r="H897" s="1">
        <v>878656.31999999983</v>
      </c>
      <c r="I897" s="1">
        <v>1359116.4400000002</v>
      </c>
      <c r="J897" s="1">
        <v>0</v>
      </c>
      <c r="K897" s="1">
        <v>0</v>
      </c>
      <c r="L897" s="1">
        <v>214317.75</v>
      </c>
      <c r="M897" s="1">
        <v>547926.96</v>
      </c>
      <c r="N897" s="1">
        <v>0</v>
      </c>
      <c r="O897" s="1">
        <v>0</v>
      </c>
      <c r="P897" s="1">
        <v>0</v>
      </c>
      <c r="Q897" s="1">
        <f t="shared" ref="Q897:Q898" si="773">SUM(G897:P897)</f>
        <v>5535575.4900000002</v>
      </c>
    </row>
    <row r="898" spans="1:17" s="20" customFormat="1" ht="13.15" customHeight="1" x14ac:dyDescent="0.25">
      <c r="A898" s="4" t="s">
        <v>157</v>
      </c>
      <c r="B898" s="4" t="s">
        <v>567</v>
      </c>
      <c r="C898" s="13" t="s">
        <v>200</v>
      </c>
      <c r="D898" s="19" t="s">
        <v>675</v>
      </c>
      <c r="E898" s="13"/>
      <c r="F898" s="19"/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0</v>
      </c>
      <c r="M898" s="1">
        <v>0</v>
      </c>
      <c r="N898" s="1">
        <v>0</v>
      </c>
      <c r="O898" s="1">
        <v>0</v>
      </c>
      <c r="P898" s="1">
        <v>0</v>
      </c>
      <c r="Q898" s="1">
        <f t="shared" si="773"/>
        <v>0</v>
      </c>
    </row>
    <row r="899" spans="1:17" s="20" customFormat="1" ht="13.15" customHeight="1" x14ac:dyDescent="0.25">
      <c r="A899" s="4" t="s">
        <v>157</v>
      </c>
      <c r="B899" s="4" t="s">
        <v>567</v>
      </c>
      <c r="C899" s="13" t="s">
        <v>200</v>
      </c>
      <c r="D899" s="19" t="s">
        <v>454</v>
      </c>
      <c r="E899" s="13"/>
      <c r="F899" s="19"/>
      <c r="G899" s="1">
        <v>2535558.0200000005</v>
      </c>
      <c r="H899" s="1">
        <v>878656.31999999983</v>
      </c>
      <c r="I899" s="1">
        <v>1359116.4400000002</v>
      </c>
      <c r="J899" s="1">
        <v>0</v>
      </c>
      <c r="K899" s="1">
        <v>0</v>
      </c>
      <c r="L899" s="1">
        <v>214317.75</v>
      </c>
      <c r="M899" s="1">
        <v>547926.96</v>
      </c>
      <c r="N899" s="1">
        <v>0</v>
      </c>
      <c r="O899" s="1">
        <v>0</v>
      </c>
      <c r="P899" s="1">
        <v>0</v>
      </c>
      <c r="Q899" s="1">
        <f t="shared" ref="G899:Q899" si="774">Q897+Q898</f>
        <v>5535575.4900000002</v>
      </c>
    </row>
    <row r="900" spans="1:17" ht="13.15" customHeight="1" x14ac:dyDescent="0.2">
      <c r="A900" s="4" t="s">
        <v>157</v>
      </c>
      <c r="B900" s="4" t="s">
        <v>567</v>
      </c>
      <c r="C900" s="9" t="s">
        <v>200</v>
      </c>
      <c r="D900" s="9" t="s">
        <v>690</v>
      </c>
      <c r="E900" s="14"/>
      <c r="F900" s="14">
        <v>660</v>
      </c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>
        <f t="shared" ref="Q900" si="775">Q899/F900</f>
        <v>8387.2355909090911</v>
      </c>
    </row>
    <row r="901" spans="1:17" ht="13.15" customHeight="1" x14ac:dyDescent="0.2">
      <c r="A901" s="4" t="str">
        <f>A900</f>
        <v>2055</v>
      </c>
      <c r="B901" s="4" t="str">
        <f t="shared" ref="B901" si="776">B900</f>
        <v>MONTEDOLORES RE-4</v>
      </c>
      <c r="C901" s="9" t="str">
        <f t="shared" ref="C901" si="777">C900</f>
        <v xml:space="preserve">$ </v>
      </c>
      <c r="D901" s="9" t="s">
        <v>691</v>
      </c>
      <c r="E901" s="14"/>
      <c r="F901" s="14">
        <v>683</v>
      </c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>
        <f t="shared" ref="Q901" si="778">Q899/F901</f>
        <v>8104.7957393850666</v>
      </c>
    </row>
    <row r="902" spans="1:17" s="25" customFormat="1" ht="13.15" customHeight="1" x14ac:dyDescent="0.2">
      <c r="A902" s="4" t="s">
        <v>157</v>
      </c>
      <c r="B902" s="4" t="s">
        <v>567</v>
      </c>
      <c r="C902" s="14" t="s">
        <v>199</v>
      </c>
      <c r="D902" s="2" t="s">
        <v>676</v>
      </c>
      <c r="E902" s="14"/>
      <c r="F902" s="14"/>
      <c r="G902" s="24">
        <v>45.804777201222855</v>
      </c>
      <c r="H902" s="24">
        <v>15.872899242134618</v>
      </c>
      <c r="I902" s="24">
        <v>24.552396448304965</v>
      </c>
      <c r="J902" s="24">
        <v>0</v>
      </c>
      <c r="K902" s="24">
        <v>0</v>
      </c>
      <c r="L902" s="24">
        <v>3.8716435244567498</v>
      </c>
      <c r="M902" s="24">
        <v>9.8982835838808132</v>
      </c>
      <c r="N902" s="24">
        <v>0</v>
      </c>
      <c r="O902" s="24">
        <v>0</v>
      </c>
      <c r="P902" s="24">
        <v>0</v>
      </c>
      <c r="Q902" s="24">
        <f t="shared" ref="G902:Q902" si="779">(Q899/$Q899)*100</f>
        <v>100</v>
      </c>
    </row>
    <row r="903" spans="1:17" ht="13.15" customHeight="1" x14ac:dyDescent="0.2">
      <c r="A903" s="4" t="s">
        <v>157</v>
      </c>
      <c r="B903" s="4" t="s">
        <v>567</v>
      </c>
      <c r="C903" s="9"/>
      <c r="D903" s="9"/>
      <c r="E903" s="14"/>
      <c r="F903" s="14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</row>
    <row r="904" spans="1:17" ht="13.15" customHeight="1" x14ac:dyDescent="0.2">
      <c r="A904" s="4" t="s">
        <v>59</v>
      </c>
      <c r="B904" s="4" t="s">
        <v>568</v>
      </c>
      <c r="C904" s="15"/>
      <c r="D904" s="16" t="s">
        <v>304</v>
      </c>
      <c r="E904" s="17" t="s">
        <v>303</v>
      </c>
      <c r="F904" s="1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</row>
    <row r="905" spans="1:17" s="20" customFormat="1" ht="13.15" customHeight="1" x14ac:dyDescent="0.25">
      <c r="A905" s="4" t="s">
        <v>59</v>
      </c>
      <c r="B905" s="4" t="s">
        <v>568</v>
      </c>
      <c r="C905" s="13" t="s">
        <v>200</v>
      </c>
      <c r="D905" s="19" t="s">
        <v>674</v>
      </c>
      <c r="E905" s="13"/>
      <c r="F905" s="19"/>
      <c r="G905" s="1">
        <v>1776719.0199999996</v>
      </c>
      <c r="H905" s="1">
        <v>584433.31000000006</v>
      </c>
      <c r="I905" s="1">
        <v>1005380.3600000001</v>
      </c>
      <c r="J905" s="1">
        <v>59784.539999999994</v>
      </c>
      <c r="K905" s="1">
        <v>0</v>
      </c>
      <c r="L905" s="1">
        <v>48020.30000000001</v>
      </c>
      <c r="M905" s="1">
        <v>392875.45</v>
      </c>
      <c r="N905" s="1">
        <v>0</v>
      </c>
      <c r="O905" s="1">
        <v>0</v>
      </c>
      <c r="P905" s="1">
        <v>0</v>
      </c>
      <c r="Q905" s="1">
        <f t="shared" ref="Q905:Q906" si="780">SUM(G905:P905)</f>
        <v>3867212.9799999995</v>
      </c>
    </row>
    <row r="906" spans="1:17" s="20" customFormat="1" ht="13.15" customHeight="1" x14ac:dyDescent="0.25">
      <c r="A906" s="4" t="s">
        <v>59</v>
      </c>
      <c r="B906" s="4" t="s">
        <v>568</v>
      </c>
      <c r="C906" s="13" t="s">
        <v>200</v>
      </c>
      <c r="D906" s="19" t="s">
        <v>675</v>
      </c>
      <c r="E906" s="13"/>
      <c r="F906" s="19"/>
      <c r="G906" s="1">
        <v>9442.7200000000012</v>
      </c>
      <c r="H906" s="1">
        <v>2048.0100000000002</v>
      </c>
      <c r="I906" s="1">
        <v>2679.8900000000003</v>
      </c>
      <c r="J906" s="1">
        <v>0</v>
      </c>
      <c r="K906" s="1">
        <v>0</v>
      </c>
      <c r="L906" s="1">
        <v>0</v>
      </c>
      <c r="M906" s="1">
        <v>0</v>
      </c>
      <c r="N906" s="1">
        <v>0</v>
      </c>
      <c r="O906" s="1">
        <v>0</v>
      </c>
      <c r="P906" s="1">
        <v>0</v>
      </c>
      <c r="Q906" s="1">
        <f t="shared" si="780"/>
        <v>14170.620000000003</v>
      </c>
    </row>
    <row r="907" spans="1:17" s="20" customFormat="1" ht="13.15" customHeight="1" x14ac:dyDescent="0.25">
      <c r="A907" s="4" t="s">
        <v>59</v>
      </c>
      <c r="B907" s="4" t="s">
        <v>568</v>
      </c>
      <c r="C907" s="13" t="s">
        <v>200</v>
      </c>
      <c r="D907" s="19" t="s">
        <v>454</v>
      </c>
      <c r="E907" s="13"/>
      <c r="F907" s="19"/>
      <c r="G907" s="1">
        <v>1786161.7399999995</v>
      </c>
      <c r="H907" s="1">
        <v>586481.32000000007</v>
      </c>
      <c r="I907" s="1">
        <v>1008060.2500000001</v>
      </c>
      <c r="J907" s="1">
        <v>59784.539999999994</v>
      </c>
      <c r="K907" s="1">
        <v>0</v>
      </c>
      <c r="L907" s="1">
        <v>48020.30000000001</v>
      </c>
      <c r="M907" s="1">
        <v>392875.45</v>
      </c>
      <c r="N907" s="1">
        <v>0</v>
      </c>
      <c r="O907" s="1">
        <v>0</v>
      </c>
      <c r="P907" s="1">
        <v>0</v>
      </c>
      <c r="Q907" s="1">
        <f t="shared" ref="G907:Q907" si="781">Q905+Q906</f>
        <v>3881383.5999999996</v>
      </c>
    </row>
    <row r="908" spans="1:17" ht="13.15" customHeight="1" x14ac:dyDescent="0.2">
      <c r="A908" s="4" t="s">
        <v>59</v>
      </c>
      <c r="B908" s="4" t="s">
        <v>568</v>
      </c>
      <c r="C908" s="9" t="s">
        <v>200</v>
      </c>
      <c r="D908" s="9" t="s">
        <v>690</v>
      </c>
      <c r="E908" s="14"/>
      <c r="F908" s="14">
        <v>480.5</v>
      </c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>
        <f t="shared" ref="Q908" si="782">Q907/F908</f>
        <v>8077.801456815816</v>
      </c>
    </row>
    <row r="909" spans="1:17" ht="13.15" customHeight="1" x14ac:dyDescent="0.2">
      <c r="A909" s="4" t="str">
        <f>A908</f>
        <v>2070</v>
      </c>
      <c r="B909" s="4" t="str">
        <f t="shared" ref="B909" si="783">B908</f>
        <v>MONTEMANCOS RE-6</v>
      </c>
      <c r="C909" s="9" t="str">
        <f t="shared" ref="C909" si="784">C908</f>
        <v xml:space="preserve">$ </v>
      </c>
      <c r="D909" s="9" t="s">
        <v>691</v>
      </c>
      <c r="E909" s="14"/>
      <c r="F909" s="14">
        <v>509</v>
      </c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>
        <f t="shared" ref="Q909" si="785">Q907/F909</f>
        <v>7625.5080550098228</v>
      </c>
    </row>
    <row r="910" spans="1:17" s="25" customFormat="1" ht="13.15" customHeight="1" x14ac:dyDescent="0.2">
      <c r="A910" s="4" t="s">
        <v>59</v>
      </c>
      <c r="B910" s="4" t="s">
        <v>568</v>
      </c>
      <c r="C910" s="14" t="s">
        <v>199</v>
      </c>
      <c r="D910" s="2" t="s">
        <v>676</v>
      </c>
      <c r="E910" s="14"/>
      <c r="F910" s="14"/>
      <c r="G910" s="24">
        <v>46.018686223129293</v>
      </c>
      <c r="H910" s="24">
        <v>15.110109704178686</v>
      </c>
      <c r="I910" s="24">
        <v>25.971672833367982</v>
      </c>
      <c r="J910" s="24">
        <v>1.540289395771137</v>
      </c>
      <c r="K910" s="24">
        <v>0</v>
      </c>
      <c r="L910" s="24">
        <v>1.2371954166035024</v>
      </c>
      <c r="M910" s="24">
        <v>10.122046426949401</v>
      </c>
      <c r="N910" s="24">
        <v>0</v>
      </c>
      <c r="O910" s="24">
        <v>0</v>
      </c>
      <c r="P910" s="24">
        <v>0</v>
      </c>
      <c r="Q910" s="24">
        <f t="shared" ref="G910:Q910" si="786">(Q907/$Q907)*100</f>
        <v>100</v>
      </c>
    </row>
    <row r="911" spans="1:17" ht="13.15" customHeight="1" x14ac:dyDescent="0.2">
      <c r="A911" s="4" t="s">
        <v>59</v>
      </c>
      <c r="B911" s="4" t="s">
        <v>568</v>
      </c>
      <c r="C911" s="9"/>
      <c r="D911" s="9"/>
      <c r="E911" s="14"/>
      <c r="F911" s="14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</row>
    <row r="912" spans="1:17" ht="13.15" customHeight="1" x14ac:dyDescent="0.2">
      <c r="A912" s="4" t="s">
        <v>125</v>
      </c>
      <c r="B912" s="4" t="s">
        <v>569</v>
      </c>
      <c r="C912" s="15"/>
      <c r="D912" s="16" t="s">
        <v>301</v>
      </c>
      <c r="E912" s="17" t="s">
        <v>302</v>
      </c>
      <c r="F912" s="1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</row>
    <row r="913" spans="1:17" s="20" customFormat="1" ht="13.15" customHeight="1" x14ac:dyDescent="0.25">
      <c r="A913" s="4" t="s">
        <v>125</v>
      </c>
      <c r="B913" s="4" t="s">
        <v>569</v>
      </c>
      <c r="C913" s="13" t="s">
        <v>200</v>
      </c>
      <c r="D913" s="19" t="s">
        <v>674</v>
      </c>
      <c r="E913" s="13"/>
      <c r="F913" s="19"/>
      <c r="G913" s="1">
        <v>15824240.34</v>
      </c>
      <c r="H913" s="1">
        <v>6466199.8500000061</v>
      </c>
      <c r="I913" s="1">
        <v>11502897.780000014</v>
      </c>
      <c r="J913" s="1">
        <v>645376.93999999994</v>
      </c>
      <c r="K913" s="1">
        <v>1394249.5699999996</v>
      </c>
      <c r="L913" s="1">
        <v>340797.36</v>
      </c>
      <c r="M913" s="1">
        <v>3797845.3100000015</v>
      </c>
      <c r="N913" s="1">
        <v>215901.49</v>
      </c>
      <c r="O913" s="1">
        <v>1526462</v>
      </c>
      <c r="P913" s="1">
        <v>0</v>
      </c>
      <c r="Q913" s="1">
        <f t="shared" ref="Q913:Q914" si="787">SUM(G913:P913)</f>
        <v>41713970.640000023</v>
      </c>
    </row>
    <row r="914" spans="1:17" s="20" customFormat="1" ht="13.15" customHeight="1" x14ac:dyDescent="0.25">
      <c r="A914" s="4" t="s">
        <v>125</v>
      </c>
      <c r="B914" s="4" t="s">
        <v>569</v>
      </c>
      <c r="C914" s="13" t="s">
        <v>200</v>
      </c>
      <c r="D914" s="19" t="s">
        <v>675</v>
      </c>
      <c r="E914" s="13"/>
      <c r="F914" s="19"/>
      <c r="G914" s="1">
        <v>21833.03</v>
      </c>
      <c r="H914" s="1">
        <v>8101.09</v>
      </c>
      <c r="I914" s="1">
        <v>4627.95</v>
      </c>
      <c r="J914" s="1">
        <v>0</v>
      </c>
      <c r="K914" s="1">
        <v>9543.9699999999993</v>
      </c>
      <c r="L914" s="1">
        <v>23023.34</v>
      </c>
      <c r="M914" s="1">
        <v>83183.92</v>
      </c>
      <c r="N914" s="1">
        <v>0</v>
      </c>
      <c r="O914" s="1">
        <v>0</v>
      </c>
      <c r="P914" s="1">
        <v>0</v>
      </c>
      <c r="Q914" s="1">
        <f t="shared" si="787"/>
        <v>150313.29999999999</v>
      </c>
    </row>
    <row r="915" spans="1:17" s="20" customFormat="1" ht="13.15" customHeight="1" x14ac:dyDescent="0.25">
      <c r="A915" s="4" t="s">
        <v>125</v>
      </c>
      <c r="B915" s="4" t="s">
        <v>569</v>
      </c>
      <c r="C915" s="13" t="s">
        <v>200</v>
      </c>
      <c r="D915" s="19" t="s">
        <v>454</v>
      </c>
      <c r="E915" s="13"/>
      <c r="F915" s="19"/>
      <c r="G915" s="1">
        <v>15846073.369999999</v>
      </c>
      <c r="H915" s="1">
        <v>6474300.940000006</v>
      </c>
      <c r="I915" s="1">
        <v>11507525.730000013</v>
      </c>
      <c r="J915" s="1">
        <v>645376.93999999994</v>
      </c>
      <c r="K915" s="1">
        <v>1403793.5399999996</v>
      </c>
      <c r="L915" s="1">
        <v>363820.7</v>
      </c>
      <c r="M915" s="1">
        <v>3881029.2300000014</v>
      </c>
      <c r="N915" s="1">
        <v>215901.49</v>
      </c>
      <c r="O915" s="1">
        <v>1526462</v>
      </c>
      <c r="P915" s="1">
        <v>0</v>
      </c>
      <c r="Q915" s="1">
        <f t="shared" ref="G915:Q915" si="788">Q913+Q914</f>
        <v>41864283.94000002</v>
      </c>
    </row>
    <row r="916" spans="1:17" ht="13.15" customHeight="1" x14ac:dyDescent="0.2">
      <c r="A916" s="4" t="s">
        <v>125</v>
      </c>
      <c r="B916" s="4" t="s">
        <v>569</v>
      </c>
      <c r="C916" s="9" t="s">
        <v>200</v>
      </c>
      <c r="D916" s="9" t="s">
        <v>690</v>
      </c>
      <c r="E916" s="14"/>
      <c r="F916" s="14">
        <v>5832.4</v>
      </c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>
        <f t="shared" ref="Q916" si="789">Q915/F916</f>
        <v>7177.8828509704445</v>
      </c>
    </row>
    <row r="917" spans="1:17" ht="13.15" customHeight="1" x14ac:dyDescent="0.2">
      <c r="A917" s="4" t="str">
        <f>A916</f>
        <v>2180</v>
      </c>
      <c r="B917" s="4" t="str">
        <f t="shared" ref="B917" si="790">B916</f>
        <v>MONTRMONTROSE COU</v>
      </c>
      <c r="C917" s="9" t="str">
        <f t="shared" ref="C917" si="791">C916</f>
        <v xml:space="preserve">$ </v>
      </c>
      <c r="D917" s="9" t="s">
        <v>691</v>
      </c>
      <c r="E917" s="14"/>
      <c r="F917" s="14">
        <v>6035</v>
      </c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>
        <f t="shared" ref="Q917" si="792">Q915/F917</f>
        <v>6936.9153173156619</v>
      </c>
    </row>
    <row r="918" spans="1:17" s="25" customFormat="1" ht="13.15" customHeight="1" x14ac:dyDescent="0.2">
      <c r="A918" s="4" t="s">
        <v>125</v>
      </c>
      <c r="B918" s="4" t="s">
        <v>569</v>
      </c>
      <c r="C918" s="14" t="s">
        <v>199</v>
      </c>
      <c r="D918" s="2" t="s">
        <v>676</v>
      </c>
      <c r="E918" s="14"/>
      <c r="F918" s="14"/>
      <c r="G918" s="24">
        <v>37.851055550623116</v>
      </c>
      <c r="H918" s="24">
        <v>15.464974748592351</v>
      </c>
      <c r="I918" s="24">
        <v>27.487692722733829</v>
      </c>
      <c r="J918" s="24">
        <v>1.5415931654891208</v>
      </c>
      <c r="K918" s="24">
        <v>3.3532008860151992</v>
      </c>
      <c r="L918" s="24">
        <v>0.86904794674483998</v>
      </c>
      <c r="M918" s="24">
        <v>9.2705018807016994</v>
      </c>
      <c r="N918" s="24">
        <v>0.51571762294902845</v>
      </c>
      <c r="O918" s="24">
        <v>3.6462154761508132</v>
      </c>
      <c r="P918" s="24">
        <v>0</v>
      </c>
      <c r="Q918" s="24">
        <f t="shared" ref="G918:Q918" si="793">(Q915/$Q915)*100</f>
        <v>100</v>
      </c>
    </row>
    <row r="919" spans="1:17" ht="13.15" customHeight="1" x14ac:dyDescent="0.2">
      <c r="A919" s="4" t="s">
        <v>125</v>
      </c>
      <c r="B919" s="4" t="s">
        <v>569</v>
      </c>
      <c r="C919" s="9"/>
      <c r="D919" s="9"/>
      <c r="E919" s="14"/>
      <c r="F919" s="14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</row>
    <row r="920" spans="1:17" ht="13.15" customHeight="1" x14ac:dyDescent="0.2">
      <c r="A920" s="4" t="s">
        <v>153</v>
      </c>
      <c r="B920" s="4" t="s">
        <v>570</v>
      </c>
      <c r="C920" s="15"/>
      <c r="D920" s="16" t="s">
        <v>301</v>
      </c>
      <c r="E920" s="17" t="s">
        <v>300</v>
      </c>
      <c r="F920" s="1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</row>
    <row r="921" spans="1:17" s="20" customFormat="1" ht="13.15" customHeight="1" x14ac:dyDescent="0.25">
      <c r="A921" s="4" t="s">
        <v>153</v>
      </c>
      <c r="B921" s="4" t="s">
        <v>570</v>
      </c>
      <c r="C921" s="13" t="s">
        <v>200</v>
      </c>
      <c r="D921" s="19" t="s">
        <v>674</v>
      </c>
      <c r="E921" s="13"/>
      <c r="F921" s="19"/>
      <c r="G921" s="1">
        <v>1029783.4500000001</v>
      </c>
      <c r="H921" s="1">
        <v>198578.99000000002</v>
      </c>
      <c r="I921" s="1">
        <v>644083.44999999972</v>
      </c>
      <c r="J921" s="1">
        <v>0</v>
      </c>
      <c r="K921" s="1">
        <v>0</v>
      </c>
      <c r="L921" s="1">
        <v>235736.82999999996</v>
      </c>
      <c r="M921" s="1">
        <v>714</v>
      </c>
      <c r="N921" s="1">
        <v>0</v>
      </c>
      <c r="O921" s="1">
        <v>0</v>
      </c>
      <c r="P921" s="1">
        <v>0</v>
      </c>
      <c r="Q921" s="1">
        <f t="shared" ref="Q921:Q922" si="794">SUM(G921:P921)</f>
        <v>2108896.7199999997</v>
      </c>
    </row>
    <row r="922" spans="1:17" s="20" customFormat="1" ht="13.15" customHeight="1" x14ac:dyDescent="0.25">
      <c r="A922" s="4" t="s">
        <v>153</v>
      </c>
      <c r="B922" s="4" t="s">
        <v>570</v>
      </c>
      <c r="C922" s="13" t="s">
        <v>200</v>
      </c>
      <c r="D922" s="19" t="s">
        <v>675</v>
      </c>
      <c r="E922" s="13"/>
      <c r="F922" s="19"/>
      <c r="G922" s="1">
        <v>0</v>
      </c>
      <c r="H922" s="1">
        <v>0</v>
      </c>
      <c r="I922" s="1">
        <v>0</v>
      </c>
      <c r="J922" s="1">
        <v>0</v>
      </c>
      <c r="K922" s="1">
        <v>0</v>
      </c>
      <c r="L922" s="1">
        <v>0</v>
      </c>
      <c r="M922" s="1">
        <v>0</v>
      </c>
      <c r="N922" s="1">
        <v>0</v>
      </c>
      <c r="O922" s="1">
        <v>0</v>
      </c>
      <c r="P922" s="1">
        <v>0</v>
      </c>
      <c r="Q922" s="1">
        <f t="shared" si="794"/>
        <v>0</v>
      </c>
    </row>
    <row r="923" spans="1:17" s="20" customFormat="1" ht="13.15" customHeight="1" x14ac:dyDescent="0.25">
      <c r="A923" s="4" t="s">
        <v>153</v>
      </c>
      <c r="B923" s="4" t="s">
        <v>570</v>
      </c>
      <c r="C923" s="13" t="s">
        <v>200</v>
      </c>
      <c r="D923" s="19" t="s">
        <v>454</v>
      </c>
      <c r="E923" s="13"/>
      <c r="F923" s="19"/>
      <c r="G923" s="1">
        <v>1029783.4500000001</v>
      </c>
      <c r="H923" s="1">
        <v>198578.99000000002</v>
      </c>
      <c r="I923" s="1">
        <v>644083.44999999972</v>
      </c>
      <c r="J923" s="1">
        <v>0</v>
      </c>
      <c r="K923" s="1">
        <v>0</v>
      </c>
      <c r="L923" s="1">
        <v>235736.82999999996</v>
      </c>
      <c r="M923" s="1">
        <v>714</v>
      </c>
      <c r="N923" s="1">
        <v>0</v>
      </c>
      <c r="O923" s="1">
        <v>0</v>
      </c>
      <c r="P923" s="1">
        <v>0</v>
      </c>
      <c r="Q923" s="1">
        <f t="shared" ref="G923:Q923" si="795">Q921+Q922</f>
        <v>2108896.7199999997</v>
      </c>
    </row>
    <row r="924" spans="1:17" ht="13.15" customHeight="1" x14ac:dyDescent="0.2">
      <c r="A924" s="4" t="s">
        <v>153</v>
      </c>
      <c r="B924" s="4" t="s">
        <v>570</v>
      </c>
      <c r="C924" s="9" t="s">
        <v>200</v>
      </c>
      <c r="D924" s="9" t="s">
        <v>690</v>
      </c>
      <c r="E924" s="14"/>
      <c r="F924" s="14">
        <v>249.1</v>
      </c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>
        <f t="shared" ref="Q924" si="796">Q923/F924</f>
        <v>8466.0647129666795</v>
      </c>
    </row>
    <row r="925" spans="1:17" ht="13.15" customHeight="1" x14ac:dyDescent="0.2">
      <c r="A925" s="4" t="str">
        <f>A924</f>
        <v>2190</v>
      </c>
      <c r="B925" s="4" t="str">
        <f t="shared" ref="B925" si="797">B924</f>
        <v>MONTRWEST END RE-</v>
      </c>
      <c r="C925" s="9" t="str">
        <f t="shared" ref="C925" si="798">C924</f>
        <v xml:space="preserve">$ </v>
      </c>
      <c r="D925" s="9" t="s">
        <v>691</v>
      </c>
      <c r="E925" s="14"/>
      <c r="F925" s="14">
        <v>260</v>
      </c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>
        <f t="shared" ref="Q925" si="799">Q923/F925</f>
        <v>8111.1412307692299</v>
      </c>
    </row>
    <row r="926" spans="1:17" s="25" customFormat="1" ht="13.15" customHeight="1" x14ac:dyDescent="0.2">
      <c r="A926" s="4" t="s">
        <v>153</v>
      </c>
      <c r="B926" s="4" t="s">
        <v>570</v>
      </c>
      <c r="C926" s="14" t="s">
        <v>199</v>
      </c>
      <c r="D926" s="2" t="s">
        <v>676</v>
      </c>
      <c r="E926" s="14" t="s">
        <v>706</v>
      </c>
      <c r="F926" s="14"/>
      <c r="G926" s="24">
        <v>48.830435375706791</v>
      </c>
      <c r="H926" s="24">
        <v>9.4162501234294709</v>
      </c>
      <c r="I926" s="24">
        <v>30.541251446396096</v>
      </c>
      <c r="J926" s="24">
        <v>0</v>
      </c>
      <c r="K926" s="24">
        <v>0</v>
      </c>
      <c r="L926" s="24">
        <v>11.178206488936073</v>
      </c>
      <c r="M926" s="24">
        <v>3.3856565531573311E-2</v>
      </c>
      <c r="N926" s="24">
        <v>0</v>
      </c>
      <c r="O926" s="24">
        <v>0</v>
      </c>
      <c r="P926" s="24">
        <v>0</v>
      </c>
      <c r="Q926" s="24">
        <f t="shared" ref="G926:Q926" si="800">(Q923/$Q923)*100</f>
        <v>100</v>
      </c>
    </row>
    <row r="927" spans="1:17" ht="13.15" customHeight="1" x14ac:dyDescent="0.2">
      <c r="A927" s="4" t="s">
        <v>153</v>
      </c>
      <c r="B927" s="4" t="s">
        <v>570</v>
      </c>
      <c r="C927" s="9"/>
      <c r="D927" s="9"/>
      <c r="E927" s="14"/>
      <c r="F927" s="14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</row>
    <row r="928" spans="1:17" ht="13.15" customHeight="1" x14ac:dyDescent="0.2">
      <c r="A928" s="4" t="s">
        <v>179</v>
      </c>
      <c r="B928" s="4" t="s">
        <v>571</v>
      </c>
      <c r="C928" s="15"/>
      <c r="D928" s="16" t="s">
        <v>296</v>
      </c>
      <c r="E928" s="17" t="s">
        <v>299</v>
      </c>
      <c r="F928" s="1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</row>
    <row r="929" spans="1:17" s="20" customFormat="1" ht="13.15" customHeight="1" x14ac:dyDescent="0.25">
      <c r="A929" s="4" t="s">
        <v>179</v>
      </c>
      <c r="B929" s="4" t="s">
        <v>571</v>
      </c>
      <c r="C929" s="13" t="s">
        <v>200</v>
      </c>
      <c r="D929" s="19" t="s">
        <v>674</v>
      </c>
      <c r="E929" s="13"/>
      <c r="F929" s="19"/>
      <c r="G929" s="1">
        <v>5176162.3499999996</v>
      </c>
      <c r="H929" s="1">
        <v>2296894.6600000015</v>
      </c>
      <c r="I929" s="1">
        <v>2944919.7599999988</v>
      </c>
      <c r="J929" s="1">
        <v>0</v>
      </c>
      <c r="K929" s="1">
        <v>0</v>
      </c>
      <c r="L929" s="1">
        <v>0</v>
      </c>
      <c r="M929" s="1">
        <v>714009.31</v>
      </c>
      <c r="N929" s="1">
        <v>0</v>
      </c>
      <c r="O929" s="1">
        <v>0</v>
      </c>
      <c r="P929" s="1">
        <v>0</v>
      </c>
      <c r="Q929" s="1">
        <f t="shared" ref="Q929:Q930" si="801">SUM(G929:P929)</f>
        <v>11131986.08</v>
      </c>
    </row>
    <row r="930" spans="1:17" s="20" customFormat="1" ht="13.15" customHeight="1" x14ac:dyDescent="0.25">
      <c r="A930" s="4" t="s">
        <v>179</v>
      </c>
      <c r="B930" s="4" t="s">
        <v>571</v>
      </c>
      <c r="C930" s="13" t="s">
        <v>200</v>
      </c>
      <c r="D930" s="19" t="s">
        <v>675</v>
      </c>
      <c r="E930" s="13"/>
      <c r="F930" s="19"/>
      <c r="G930" s="1">
        <v>273326.5</v>
      </c>
      <c r="H930" s="1">
        <v>0</v>
      </c>
      <c r="I930" s="1">
        <v>0</v>
      </c>
      <c r="J930" s="1">
        <v>0</v>
      </c>
      <c r="K930" s="1">
        <v>0</v>
      </c>
      <c r="L930" s="1">
        <v>0</v>
      </c>
      <c r="M930" s="1">
        <v>0</v>
      </c>
      <c r="N930" s="1">
        <v>0</v>
      </c>
      <c r="O930" s="1">
        <v>0</v>
      </c>
      <c r="P930" s="1">
        <v>0</v>
      </c>
      <c r="Q930" s="1">
        <f t="shared" si="801"/>
        <v>273326.5</v>
      </c>
    </row>
    <row r="931" spans="1:17" s="20" customFormat="1" ht="13.15" customHeight="1" x14ac:dyDescent="0.25">
      <c r="A931" s="4" t="s">
        <v>179</v>
      </c>
      <c r="B931" s="4" t="s">
        <v>571</v>
      </c>
      <c r="C931" s="13" t="s">
        <v>200</v>
      </c>
      <c r="D931" s="19" t="s">
        <v>454</v>
      </c>
      <c r="E931" s="13"/>
      <c r="F931" s="19"/>
      <c r="G931" s="1">
        <v>5449488.8499999996</v>
      </c>
      <c r="H931" s="1">
        <v>2296894.6600000015</v>
      </c>
      <c r="I931" s="1">
        <v>2944919.7599999988</v>
      </c>
      <c r="J931" s="1">
        <v>0</v>
      </c>
      <c r="K931" s="1">
        <v>0</v>
      </c>
      <c r="L931" s="1">
        <v>0</v>
      </c>
      <c r="M931" s="1">
        <v>714009.31</v>
      </c>
      <c r="N931" s="1">
        <v>0</v>
      </c>
      <c r="O931" s="1">
        <v>0</v>
      </c>
      <c r="P931" s="1">
        <v>0</v>
      </c>
      <c r="Q931" s="1">
        <f t="shared" ref="G931:Q931" si="802">Q929+Q930</f>
        <v>11405312.58</v>
      </c>
    </row>
    <row r="932" spans="1:17" ht="13.15" customHeight="1" x14ac:dyDescent="0.2">
      <c r="A932" s="4" t="s">
        <v>179</v>
      </c>
      <c r="B932" s="4" t="s">
        <v>571</v>
      </c>
      <c r="C932" s="9" t="s">
        <v>200</v>
      </c>
      <c r="D932" s="9" t="s">
        <v>690</v>
      </c>
      <c r="E932" s="14"/>
      <c r="F932" s="14">
        <v>1377.7</v>
      </c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>
        <f t="shared" ref="Q932" si="803">Q931/F932</f>
        <v>8278.5167888509841</v>
      </c>
    </row>
    <row r="933" spans="1:17" ht="13.15" customHeight="1" x14ac:dyDescent="0.2">
      <c r="A933" s="4" t="str">
        <f>A932</f>
        <v>2395</v>
      </c>
      <c r="B933" s="4" t="str">
        <f t="shared" ref="B933" si="804">B932</f>
        <v>MORGABRUSH RE-2(J</v>
      </c>
      <c r="C933" s="9" t="str">
        <f t="shared" ref="C933" si="805">C932</f>
        <v xml:space="preserve">$ </v>
      </c>
      <c r="D933" s="9" t="s">
        <v>691</v>
      </c>
      <c r="E933" s="14"/>
      <c r="F933" s="14">
        <v>1366</v>
      </c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>
        <f t="shared" ref="Q933" si="806">Q931/F933</f>
        <v>8349.4235578330899</v>
      </c>
    </row>
    <row r="934" spans="1:17" s="25" customFormat="1" ht="13.15" customHeight="1" x14ac:dyDescent="0.2">
      <c r="A934" s="4" t="s">
        <v>179</v>
      </c>
      <c r="B934" s="4" t="s">
        <v>571</v>
      </c>
      <c r="C934" s="14" t="s">
        <v>199</v>
      </c>
      <c r="D934" s="2" t="s">
        <v>676</v>
      </c>
      <c r="E934" s="14"/>
      <c r="F934" s="14"/>
      <c r="G934" s="24">
        <v>47.78026741289014</v>
      </c>
      <c r="H934" s="24">
        <v>20.138813766733271</v>
      </c>
      <c r="I934" s="24">
        <v>25.820596667943306</v>
      </c>
      <c r="J934" s="24">
        <v>0</v>
      </c>
      <c r="K934" s="24">
        <v>0</v>
      </c>
      <c r="L934" s="24">
        <v>0</v>
      </c>
      <c r="M934" s="24">
        <v>6.2603221524332824</v>
      </c>
      <c r="N934" s="24">
        <v>0</v>
      </c>
      <c r="O934" s="24">
        <v>0</v>
      </c>
      <c r="P934" s="24">
        <v>0</v>
      </c>
      <c r="Q934" s="24">
        <f t="shared" ref="G934:Q934" si="807">(Q931/$Q931)*100</f>
        <v>100</v>
      </c>
    </row>
    <row r="935" spans="1:17" ht="13.15" customHeight="1" x14ac:dyDescent="0.2">
      <c r="A935" s="4" t="s">
        <v>179</v>
      </c>
      <c r="B935" s="4" t="s">
        <v>571</v>
      </c>
      <c r="C935" s="9"/>
      <c r="D935" s="9"/>
      <c r="E935" s="14"/>
      <c r="F935" s="14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</row>
    <row r="936" spans="1:17" ht="13.15" customHeight="1" x14ac:dyDescent="0.2">
      <c r="A936" s="4" t="s">
        <v>26</v>
      </c>
      <c r="B936" s="4" t="s">
        <v>572</v>
      </c>
      <c r="C936" s="15"/>
      <c r="D936" s="16" t="s">
        <v>296</v>
      </c>
      <c r="E936" s="17" t="s">
        <v>298</v>
      </c>
      <c r="F936" s="1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</row>
    <row r="937" spans="1:17" s="20" customFormat="1" ht="13.15" customHeight="1" x14ac:dyDescent="0.25">
      <c r="A937" s="4" t="s">
        <v>26</v>
      </c>
      <c r="B937" s="4" t="s">
        <v>572</v>
      </c>
      <c r="C937" s="13" t="s">
        <v>200</v>
      </c>
      <c r="D937" s="19" t="s">
        <v>674</v>
      </c>
      <c r="E937" s="13"/>
      <c r="F937" s="19"/>
      <c r="G937" s="1">
        <v>10233514.170000007</v>
      </c>
      <c r="H937" s="1">
        <v>3699027.5899999989</v>
      </c>
      <c r="I937" s="1">
        <v>5632787.6300000018</v>
      </c>
      <c r="J937" s="1">
        <v>0</v>
      </c>
      <c r="K937" s="1">
        <v>0</v>
      </c>
      <c r="L937" s="1">
        <v>0</v>
      </c>
      <c r="M937" s="1">
        <v>338816.19000000006</v>
      </c>
      <c r="N937" s="1">
        <v>0</v>
      </c>
      <c r="O937" s="1">
        <v>0</v>
      </c>
      <c r="P937" s="1">
        <v>1239149.23</v>
      </c>
      <c r="Q937" s="1">
        <f t="shared" ref="Q937:Q938" si="808">SUM(G937:P937)</f>
        <v>21143294.81000001</v>
      </c>
    </row>
    <row r="938" spans="1:17" s="20" customFormat="1" ht="13.15" customHeight="1" x14ac:dyDescent="0.25">
      <c r="A938" s="4" t="s">
        <v>26</v>
      </c>
      <c r="B938" s="4" t="s">
        <v>572</v>
      </c>
      <c r="C938" s="13" t="s">
        <v>200</v>
      </c>
      <c r="D938" s="19" t="s">
        <v>675</v>
      </c>
      <c r="E938" s="13"/>
      <c r="F938" s="19"/>
      <c r="G938" s="1">
        <v>0</v>
      </c>
      <c r="H938" s="1">
        <v>0</v>
      </c>
      <c r="I938" s="1">
        <v>24001.4</v>
      </c>
      <c r="J938" s="1">
        <v>0</v>
      </c>
      <c r="K938" s="1">
        <v>0</v>
      </c>
      <c r="L938" s="1">
        <v>0</v>
      </c>
      <c r="M938" s="1">
        <v>0</v>
      </c>
      <c r="N938" s="1">
        <v>0</v>
      </c>
      <c r="O938" s="1">
        <v>0</v>
      </c>
      <c r="P938" s="1">
        <v>0</v>
      </c>
      <c r="Q938" s="1">
        <f t="shared" si="808"/>
        <v>24001.4</v>
      </c>
    </row>
    <row r="939" spans="1:17" s="20" customFormat="1" ht="13.15" customHeight="1" x14ac:dyDescent="0.25">
      <c r="A939" s="4" t="s">
        <v>26</v>
      </c>
      <c r="B939" s="4" t="s">
        <v>572</v>
      </c>
      <c r="C939" s="13" t="s">
        <v>200</v>
      </c>
      <c r="D939" s="19" t="s">
        <v>454</v>
      </c>
      <c r="E939" s="13"/>
      <c r="F939" s="19"/>
      <c r="G939" s="1">
        <v>10233514.170000007</v>
      </c>
      <c r="H939" s="1">
        <v>3699027.5899999989</v>
      </c>
      <c r="I939" s="1">
        <v>5656789.0300000021</v>
      </c>
      <c r="J939" s="1">
        <v>0</v>
      </c>
      <c r="K939" s="1">
        <v>0</v>
      </c>
      <c r="L939" s="1">
        <v>0</v>
      </c>
      <c r="M939" s="1">
        <v>338816.19000000006</v>
      </c>
      <c r="N939" s="1">
        <v>0</v>
      </c>
      <c r="O939" s="1">
        <v>0</v>
      </c>
      <c r="P939" s="1">
        <v>1239149.23</v>
      </c>
      <c r="Q939" s="1">
        <f t="shared" ref="G939:Q939" si="809">Q937+Q938</f>
        <v>21167296.210000008</v>
      </c>
    </row>
    <row r="940" spans="1:17" ht="13.15" customHeight="1" x14ac:dyDescent="0.2">
      <c r="A940" s="4" t="s">
        <v>26</v>
      </c>
      <c r="B940" s="4" t="s">
        <v>572</v>
      </c>
      <c r="C940" s="9" t="s">
        <v>200</v>
      </c>
      <c r="D940" s="9" t="s">
        <v>690</v>
      </c>
      <c r="E940" s="14"/>
      <c r="F940" s="14">
        <v>3302.3</v>
      </c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>
        <f t="shared" ref="Q940" si="810">Q939/F940</f>
        <v>6409.86470338855</v>
      </c>
    </row>
    <row r="941" spans="1:17" ht="13.15" customHeight="1" x14ac:dyDescent="0.2">
      <c r="A941" s="4" t="str">
        <f>A940</f>
        <v>2405</v>
      </c>
      <c r="B941" s="4" t="str">
        <f t="shared" ref="B941" si="811">B940</f>
        <v xml:space="preserve">MORGAFORT MORGAN </v>
      </c>
      <c r="C941" s="9" t="str">
        <f t="shared" ref="C941" si="812">C940</f>
        <v xml:space="preserve">$ </v>
      </c>
      <c r="D941" s="9" t="s">
        <v>691</v>
      </c>
      <c r="E941" s="14"/>
      <c r="F941" s="14">
        <v>3423</v>
      </c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>
        <f t="shared" ref="Q941" si="813">Q939/F941</f>
        <v>6183.8434735612063</v>
      </c>
    </row>
    <row r="942" spans="1:17" s="25" customFormat="1" ht="13.15" customHeight="1" x14ac:dyDescent="0.2">
      <c r="A942" s="4" t="s">
        <v>26</v>
      </c>
      <c r="B942" s="4" t="s">
        <v>572</v>
      </c>
      <c r="C942" s="14" t="s">
        <v>199</v>
      </c>
      <c r="D942" s="2" t="s">
        <v>676</v>
      </c>
      <c r="E942" s="14"/>
      <c r="F942" s="14"/>
      <c r="G942" s="24">
        <v>48.345873126513986</v>
      </c>
      <c r="H942" s="24">
        <v>17.475201146627679</v>
      </c>
      <c r="I942" s="24">
        <v>26.724192706896506</v>
      </c>
      <c r="J942" s="24">
        <v>0</v>
      </c>
      <c r="K942" s="24">
        <v>0</v>
      </c>
      <c r="L942" s="24">
        <v>0</v>
      </c>
      <c r="M942" s="24">
        <v>1.6006588023270258</v>
      </c>
      <c r="N942" s="24">
        <v>0</v>
      </c>
      <c r="O942" s="24">
        <v>0</v>
      </c>
      <c r="P942" s="24">
        <v>5.854074217634806</v>
      </c>
      <c r="Q942" s="24">
        <f t="shared" ref="G942:Q942" si="814">(Q939/$Q939)*100</f>
        <v>100</v>
      </c>
    </row>
    <row r="943" spans="1:17" ht="13.15" customHeight="1" x14ac:dyDescent="0.2">
      <c r="A943" s="4" t="s">
        <v>26</v>
      </c>
      <c r="B943" s="4" t="s">
        <v>572</v>
      </c>
      <c r="C943" s="9"/>
      <c r="D943" s="9"/>
      <c r="E943" s="14"/>
      <c r="F943" s="14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</row>
    <row r="944" spans="1:17" ht="13.15" customHeight="1" x14ac:dyDescent="0.2">
      <c r="A944" s="4" t="s">
        <v>178</v>
      </c>
      <c r="B944" s="4" t="s">
        <v>573</v>
      </c>
      <c r="C944" s="15"/>
      <c r="D944" s="16" t="s">
        <v>296</v>
      </c>
      <c r="E944" s="17" t="s">
        <v>297</v>
      </c>
      <c r="F944" s="1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</row>
    <row r="945" spans="1:17" s="20" customFormat="1" ht="13.15" customHeight="1" x14ac:dyDescent="0.25">
      <c r="A945" s="4" t="s">
        <v>178</v>
      </c>
      <c r="B945" s="4" t="s">
        <v>573</v>
      </c>
      <c r="C945" s="13" t="s">
        <v>200</v>
      </c>
      <c r="D945" s="19" t="s">
        <v>674</v>
      </c>
      <c r="E945" s="13"/>
      <c r="F945" s="19"/>
      <c r="G945" s="1">
        <v>858109.62999999989</v>
      </c>
      <c r="H945" s="1">
        <v>70694.31</v>
      </c>
      <c r="I945" s="1">
        <v>637843.7100000002</v>
      </c>
      <c r="J945" s="1">
        <v>0</v>
      </c>
      <c r="K945" s="1">
        <v>0</v>
      </c>
      <c r="L945" s="1">
        <v>242870.65999999997</v>
      </c>
      <c r="M945" s="1">
        <v>363260.53000000009</v>
      </c>
      <c r="N945" s="1">
        <v>0</v>
      </c>
      <c r="O945" s="1">
        <v>0</v>
      </c>
      <c r="P945" s="1">
        <v>0</v>
      </c>
      <c r="Q945" s="1">
        <f t="shared" ref="Q945:Q946" si="815">SUM(G945:P945)</f>
        <v>2172778.8400000003</v>
      </c>
    </row>
    <row r="946" spans="1:17" s="20" customFormat="1" ht="13.15" customHeight="1" x14ac:dyDescent="0.25">
      <c r="A946" s="4" t="s">
        <v>178</v>
      </c>
      <c r="B946" s="4" t="s">
        <v>573</v>
      </c>
      <c r="C946" s="13" t="s">
        <v>200</v>
      </c>
      <c r="D946" s="19" t="s">
        <v>675</v>
      </c>
      <c r="E946" s="13"/>
      <c r="F946" s="19"/>
      <c r="G946" s="1">
        <v>82589.22</v>
      </c>
      <c r="H946" s="1">
        <v>0</v>
      </c>
      <c r="I946" s="1">
        <v>1041.79</v>
      </c>
      <c r="J946" s="1">
        <v>0</v>
      </c>
      <c r="K946" s="1">
        <v>0</v>
      </c>
      <c r="L946" s="1">
        <v>315.7</v>
      </c>
      <c r="M946" s="1">
        <v>0</v>
      </c>
      <c r="N946" s="1">
        <v>0</v>
      </c>
      <c r="O946" s="1">
        <v>0</v>
      </c>
      <c r="P946" s="1">
        <v>0</v>
      </c>
      <c r="Q946" s="1">
        <f t="shared" si="815"/>
        <v>83946.709999999992</v>
      </c>
    </row>
    <row r="947" spans="1:17" s="20" customFormat="1" ht="13.15" customHeight="1" x14ac:dyDescent="0.25">
      <c r="A947" s="4" t="s">
        <v>178</v>
      </c>
      <c r="B947" s="4" t="s">
        <v>573</v>
      </c>
      <c r="C947" s="13" t="s">
        <v>200</v>
      </c>
      <c r="D947" s="19" t="s">
        <v>454</v>
      </c>
      <c r="E947" s="13"/>
      <c r="F947" s="19"/>
      <c r="G947" s="1">
        <v>940698.84999999986</v>
      </c>
      <c r="H947" s="1">
        <v>70694.31</v>
      </c>
      <c r="I947" s="1">
        <v>638885.50000000023</v>
      </c>
      <c r="J947" s="1">
        <v>0</v>
      </c>
      <c r="K947" s="1">
        <v>0</v>
      </c>
      <c r="L947" s="1">
        <v>243186.36</v>
      </c>
      <c r="M947" s="1">
        <v>363260.53000000009</v>
      </c>
      <c r="N947" s="1">
        <v>0</v>
      </c>
      <c r="O947" s="1">
        <v>0</v>
      </c>
      <c r="P947" s="1">
        <v>0</v>
      </c>
      <c r="Q947" s="1">
        <f t="shared" ref="G947:Q947" si="816">Q945+Q946</f>
        <v>2256725.5500000003</v>
      </c>
    </row>
    <row r="948" spans="1:17" ht="13.15" customHeight="1" x14ac:dyDescent="0.2">
      <c r="A948" s="4" t="s">
        <v>178</v>
      </c>
      <c r="B948" s="4" t="s">
        <v>573</v>
      </c>
      <c r="C948" s="9" t="s">
        <v>200</v>
      </c>
      <c r="D948" s="9" t="s">
        <v>690</v>
      </c>
      <c r="E948" s="14"/>
      <c r="F948" s="14">
        <v>215.5</v>
      </c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>
        <f t="shared" ref="Q948" si="817">Q947/F948</f>
        <v>10472.044315545245</v>
      </c>
    </row>
    <row r="949" spans="1:17" ht="13.15" customHeight="1" x14ac:dyDescent="0.2">
      <c r="A949" s="4" t="str">
        <f>A948</f>
        <v>2505</v>
      </c>
      <c r="B949" s="4" t="str">
        <f t="shared" ref="B949" si="818">B948</f>
        <v>MORGAWELDON VALLE</v>
      </c>
      <c r="C949" s="9" t="str">
        <f t="shared" ref="C949" si="819">C948</f>
        <v xml:space="preserve">$ </v>
      </c>
      <c r="D949" s="9" t="s">
        <v>691</v>
      </c>
      <c r="E949" s="14"/>
      <c r="F949" s="14">
        <v>235</v>
      </c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>
        <f t="shared" ref="Q949" si="820">Q947/F949</f>
        <v>9603.0874468085112</v>
      </c>
    </row>
    <row r="950" spans="1:17" s="25" customFormat="1" ht="13.15" customHeight="1" x14ac:dyDescent="0.2">
      <c r="A950" s="4" t="s">
        <v>178</v>
      </c>
      <c r="B950" s="4" t="s">
        <v>573</v>
      </c>
      <c r="C950" s="14" t="s">
        <v>199</v>
      </c>
      <c r="D950" s="2" t="s">
        <v>676</v>
      </c>
      <c r="E950" s="14"/>
      <c r="F950" s="14"/>
      <c r="G950" s="24">
        <v>41.684238032400515</v>
      </c>
      <c r="H950" s="24">
        <v>3.1326055576408036</v>
      </c>
      <c r="I950" s="24">
        <v>28.310287885915063</v>
      </c>
      <c r="J950" s="24">
        <v>0</v>
      </c>
      <c r="K950" s="24">
        <v>0</v>
      </c>
      <c r="L950" s="24">
        <v>10.776071551988231</v>
      </c>
      <c r="M950" s="24">
        <v>16.096796972055376</v>
      </c>
      <c r="N950" s="24">
        <v>0</v>
      </c>
      <c r="O950" s="24">
        <v>0</v>
      </c>
      <c r="P950" s="24">
        <v>0</v>
      </c>
      <c r="Q950" s="24">
        <f t="shared" ref="G950:Q950" si="821">(Q947/$Q947)*100</f>
        <v>100</v>
      </c>
    </row>
    <row r="951" spans="1:17" ht="13.15" customHeight="1" x14ac:dyDescent="0.2">
      <c r="A951" s="4" t="s">
        <v>178</v>
      </c>
      <c r="B951" s="4" t="s">
        <v>573</v>
      </c>
      <c r="C951" s="9"/>
      <c r="D951" s="9"/>
      <c r="E951" s="14"/>
      <c r="F951" s="14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</row>
    <row r="952" spans="1:17" s="20" customFormat="1" ht="13.15" customHeight="1" x14ac:dyDescent="0.2">
      <c r="A952" s="4" t="s">
        <v>100</v>
      </c>
      <c r="B952" s="4" t="s">
        <v>574</v>
      </c>
      <c r="C952" s="21"/>
      <c r="D952" s="22" t="s">
        <v>296</v>
      </c>
      <c r="E952" s="22" t="s">
        <v>295</v>
      </c>
      <c r="F952" s="1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</row>
    <row r="953" spans="1:17" s="20" customFormat="1" ht="13.15" customHeight="1" x14ac:dyDescent="0.25">
      <c r="A953" s="4" t="s">
        <v>100</v>
      </c>
      <c r="B953" s="4" t="s">
        <v>574</v>
      </c>
      <c r="C953" s="13" t="s">
        <v>200</v>
      </c>
      <c r="D953" s="19" t="s">
        <v>674</v>
      </c>
      <c r="E953" s="13"/>
      <c r="F953" s="19"/>
      <c r="G953" s="1">
        <v>3065378.9499999983</v>
      </c>
      <c r="H953" s="1">
        <v>309458.33999999997</v>
      </c>
      <c r="I953" s="1">
        <v>0</v>
      </c>
      <c r="J953" s="1">
        <v>0</v>
      </c>
      <c r="K953" s="1">
        <v>0</v>
      </c>
      <c r="L953" s="1">
        <v>2691365.1100000008</v>
      </c>
      <c r="M953" s="1">
        <v>1130672.25</v>
      </c>
      <c r="N953" s="1">
        <v>0</v>
      </c>
      <c r="O953" s="1">
        <v>0</v>
      </c>
      <c r="P953" s="1">
        <v>0</v>
      </c>
      <c r="Q953" s="1">
        <f t="shared" ref="Q953:Q954" si="822">SUM(G953:P953)</f>
        <v>7196874.6499999985</v>
      </c>
    </row>
    <row r="954" spans="1:17" s="20" customFormat="1" ht="13.15" customHeight="1" x14ac:dyDescent="0.25">
      <c r="A954" s="4" t="s">
        <v>100</v>
      </c>
      <c r="B954" s="4" t="s">
        <v>574</v>
      </c>
      <c r="C954" s="13" t="s">
        <v>200</v>
      </c>
      <c r="D954" s="19" t="s">
        <v>675</v>
      </c>
      <c r="E954" s="13"/>
      <c r="F954" s="19"/>
      <c r="G954" s="1">
        <v>0</v>
      </c>
      <c r="H954" s="1">
        <v>0</v>
      </c>
      <c r="I954" s="1">
        <v>0</v>
      </c>
      <c r="J954" s="1">
        <v>0</v>
      </c>
      <c r="K954" s="1">
        <v>0</v>
      </c>
      <c r="L954" s="1">
        <v>0</v>
      </c>
      <c r="M954" s="1">
        <v>0</v>
      </c>
      <c r="N954" s="1">
        <v>0</v>
      </c>
      <c r="O954" s="1">
        <v>0</v>
      </c>
      <c r="P954" s="1">
        <v>0</v>
      </c>
      <c r="Q954" s="1">
        <f t="shared" si="822"/>
        <v>0</v>
      </c>
    </row>
    <row r="955" spans="1:17" s="20" customFormat="1" ht="13.15" customHeight="1" x14ac:dyDescent="0.25">
      <c r="A955" s="4" t="s">
        <v>100</v>
      </c>
      <c r="B955" s="4" t="s">
        <v>574</v>
      </c>
      <c r="C955" s="13" t="s">
        <v>200</v>
      </c>
      <c r="D955" s="19" t="s">
        <v>454</v>
      </c>
      <c r="E955" s="13"/>
      <c r="F955" s="19"/>
      <c r="G955" s="1">
        <v>3065378.9499999983</v>
      </c>
      <c r="H955" s="1">
        <v>309458.33999999997</v>
      </c>
      <c r="I955" s="1">
        <v>0</v>
      </c>
      <c r="J955" s="1">
        <v>0</v>
      </c>
      <c r="K955" s="1">
        <v>0</v>
      </c>
      <c r="L955" s="1">
        <v>2691365.1100000008</v>
      </c>
      <c r="M955" s="1">
        <v>1130672.25</v>
      </c>
      <c r="N955" s="1">
        <v>0</v>
      </c>
      <c r="O955" s="1">
        <v>0</v>
      </c>
      <c r="P955" s="1">
        <v>0</v>
      </c>
      <c r="Q955" s="1">
        <f t="shared" ref="G955:Q955" si="823">Q953+Q954</f>
        <v>7196874.6499999985</v>
      </c>
    </row>
    <row r="956" spans="1:17" ht="13.15" customHeight="1" x14ac:dyDescent="0.2">
      <c r="A956" s="4" t="s">
        <v>100</v>
      </c>
      <c r="B956" s="4" t="s">
        <v>574</v>
      </c>
      <c r="C956" s="9" t="s">
        <v>200</v>
      </c>
      <c r="D956" s="9" t="s">
        <v>690</v>
      </c>
      <c r="E956" s="14"/>
      <c r="F956" s="14">
        <v>839.5</v>
      </c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>
        <f t="shared" ref="Q956" si="824">Q955/F956</f>
        <v>8572.8107802263239</v>
      </c>
    </row>
    <row r="957" spans="1:17" ht="13.15" customHeight="1" x14ac:dyDescent="0.2">
      <c r="A957" s="4" t="str">
        <f>A956</f>
        <v>2515</v>
      </c>
      <c r="B957" s="4" t="str">
        <f t="shared" ref="B957" si="825">B956</f>
        <v>MORGAWIGGINS RE-5</v>
      </c>
      <c r="C957" s="9" t="str">
        <f t="shared" ref="C957" si="826">C956</f>
        <v xml:space="preserve">$ </v>
      </c>
      <c r="D957" s="9" t="s">
        <v>691</v>
      </c>
      <c r="E957" s="14"/>
      <c r="F957" s="14">
        <v>862</v>
      </c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>
        <f t="shared" ref="Q957" si="827">Q955/F957</f>
        <v>8349.0425174013908</v>
      </c>
    </row>
    <row r="958" spans="1:17" s="25" customFormat="1" ht="13.15" customHeight="1" x14ac:dyDescent="0.2">
      <c r="A958" s="4" t="s">
        <v>100</v>
      </c>
      <c r="B958" s="4" t="s">
        <v>574</v>
      </c>
      <c r="C958" s="14" t="s">
        <v>199</v>
      </c>
      <c r="D958" s="2" t="s">
        <v>676</v>
      </c>
      <c r="E958" s="14"/>
      <c r="F958" s="14"/>
      <c r="G958" s="24">
        <v>42.593196339747266</v>
      </c>
      <c r="H958" s="24">
        <v>4.2998989846238329</v>
      </c>
      <c r="I958" s="24">
        <v>0</v>
      </c>
      <c r="J958" s="24">
        <v>0</v>
      </c>
      <c r="K958" s="24">
        <v>0</v>
      </c>
      <c r="L958" s="24">
        <v>37.396303824744273</v>
      </c>
      <c r="M958" s="24">
        <v>15.71060085088463</v>
      </c>
      <c r="N958" s="24">
        <v>0</v>
      </c>
      <c r="O958" s="24">
        <v>0</v>
      </c>
      <c r="P958" s="24">
        <v>0</v>
      </c>
      <c r="Q958" s="24">
        <f t="shared" ref="G958:Q958" si="828">(Q955/$Q955)*100</f>
        <v>100</v>
      </c>
    </row>
    <row r="959" spans="1:17" ht="13.15" customHeight="1" x14ac:dyDescent="0.2">
      <c r="A959" s="4" t="s">
        <v>100</v>
      </c>
      <c r="B959" s="4" t="s">
        <v>574</v>
      </c>
      <c r="C959" s="9"/>
      <c r="D959" s="9"/>
      <c r="E959" s="14"/>
      <c r="F959" s="14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</row>
    <row r="960" spans="1:17" s="20" customFormat="1" ht="13.15" customHeight="1" x14ac:dyDescent="0.2">
      <c r="A960" s="4" t="s">
        <v>60</v>
      </c>
      <c r="B960" s="4" t="s">
        <v>575</v>
      </c>
      <c r="C960" s="21"/>
      <c r="D960" s="22" t="s">
        <v>290</v>
      </c>
      <c r="E960" s="22" t="s">
        <v>294</v>
      </c>
      <c r="F960" s="1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</row>
    <row r="961" spans="1:17" s="20" customFormat="1" ht="13.15" customHeight="1" x14ac:dyDescent="0.25">
      <c r="A961" s="4" t="s">
        <v>60</v>
      </c>
      <c r="B961" s="4" t="s">
        <v>575</v>
      </c>
      <c r="C961" s="13" t="s">
        <v>200</v>
      </c>
      <c r="D961" s="19" t="s">
        <v>674</v>
      </c>
      <c r="E961" s="13"/>
      <c r="F961" s="19"/>
      <c r="G961" s="1">
        <v>8347368.7199999997</v>
      </c>
      <c r="H961" s="1">
        <v>0</v>
      </c>
      <c r="I961" s="1">
        <v>659861.17000000004</v>
      </c>
      <c r="J961" s="1">
        <v>0</v>
      </c>
      <c r="K961" s="1">
        <v>0</v>
      </c>
      <c r="L961" s="1">
        <v>1850896.1500000004</v>
      </c>
      <c r="M961" s="1">
        <v>1247160.22</v>
      </c>
      <c r="N961" s="1">
        <v>0</v>
      </c>
      <c r="O961" s="1">
        <v>0</v>
      </c>
      <c r="P961" s="1">
        <v>0</v>
      </c>
      <c r="Q961" s="1">
        <f t="shared" ref="Q961:Q962" si="829">SUM(G961:P961)</f>
        <v>12105286.260000002</v>
      </c>
    </row>
    <row r="962" spans="1:17" s="20" customFormat="1" ht="13.15" customHeight="1" x14ac:dyDescent="0.25">
      <c r="A962" s="4" t="s">
        <v>60</v>
      </c>
      <c r="B962" s="4" t="s">
        <v>575</v>
      </c>
      <c r="C962" s="13" t="s">
        <v>200</v>
      </c>
      <c r="D962" s="19" t="s">
        <v>675</v>
      </c>
      <c r="E962" s="13"/>
      <c r="F962" s="19"/>
      <c r="G962" s="1">
        <v>17219.11</v>
      </c>
      <c r="H962" s="1">
        <v>0</v>
      </c>
      <c r="I962" s="1">
        <v>0</v>
      </c>
      <c r="J962" s="1">
        <v>0</v>
      </c>
      <c r="K962" s="1">
        <v>0</v>
      </c>
      <c r="L962" s="1">
        <v>31181.58</v>
      </c>
      <c r="M962" s="1">
        <v>118805.69</v>
      </c>
      <c r="N962" s="1">
        <v>0</v>
      </c>
      <c r="O962" s="1">
        <v>0</v>
      </c>
      <c r="P962" s="1">
        <v>0</v>
      </c>
      <c r="Q962" s="1">
        <f t="shared" si="829"/>
        <v>167206.38</v>
      </c>
    </row>
    <row r="963" spans="1:17" s="20" customFormat="1" ht="13.15" customHeight="1" x14ac:dyDescent="0.25">
      <c r="A963" s="4" t="s">
        <v>60</v>
      </c>
      <c r="B963" s="4" t="s">
        <v>575</v>
      </c>
      <c r="C963" s="13" t="s">
        <v>200</v>
      </c>
      <c r="D963" s="19" t="s">
        <v>454</v>
      </c>
      <c r="E963" s="13"/>
      <c r="F963" s="19"/>
      <c r="G963" s="1">
        <v>8364587.8300000001</v>
      </c>
      <c r="H963" s="1">
        <v>0</v>
      </c>
      <c r="I963" s="1">
        <v>659861.17000000004</v>
      </c>
      <c r="J963" s="1">
        <v>0</v>
      </c>
      <c r="K963" s="1">
        <v>0</v>
      </c>
      <c r="L963" s="1">
        <v>1882077.7300000004</v>
      </c>
      <c r="M963" s="1">
        <v>1365965.91</v>
      </c>
      <c r="N963" s="1">
        <v>0</v>
      </c>
      <c r="O963" s="1">
        <v>0</v>
      </c>
      <c r="P963" s="1">
        <v>0</v>
      </c>
      <c r="Q963" s="1">
        <f t="shared" ref="G963:Q963" si="830">Q961+Q962</f>
        <v>12272492.640000002</v>
      </c>
    </row>
    <row r="964" spans="1:17" ht="13.15" customHeight="1" x14ac:dyDescent="0.2">
      <c r="A964" s="4" t="s">
        <v>60</v>
      </c>
      <c r="B964" s="4" t="s">
        <v>575</v>
      </c>
      <c r="C964" s="9" t="s">
        <v>200</v>
      </c>
      <c r="D964" s="9" t="s">
        <v>690</v>
      </c>
      <c r="E964" s="14"/>
      <c r="F964" s="14">
        <v>1435.1</v>
      </c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>
        <f t="shared" ref="Q964" si="831">Q963/F964</f>
        <v>8551.6637446867844</v>
      </c>
    </row>
    <row r="965" spans="1:17" ht="13.15" customHeight="1" x14ac:dyDescent="0.2">
      <c r="A965" s="4" t="str">
        <f>A964</f>
        <v>2520</v>
      </c>
      <c r="B965" s="4" t="str">
        <f t="shared" ref="B965" si="832">B964</f>
        <v>OTEROEAST OTERO R</v>
      </c>
      <c r="C965" s="9" t="str">
        <f t="shared" ref="C965" si="833">C964</f>
        <v xml:space="preserve">$ </v>
      </c>
      <c r="D965" s="9" t="s">
        <v>691</v>
      </c>
      <c r="E965" s="14"/>
      <c r="F965" s="14">
        <v>1356</v>
      </c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>
        <f t="shared" ref="Q965" si="834">Q963/F965</f>
        <v>9050.5107964601793</v>
      </c>
    </row>
    <row r="966" spans="1:17" s="25" customFormat="1" ht="13.15" customHeight="1" x14ac:dyDescent="0.2">
      <c r="A966" s="4" t="s">
        <v>60</v>
      </c>
      <c r="B966" s="4" t="s">
        <v>575</v>
      </c>
      <c r="C966" s="14" t="s">
        <v>199</v>
      </c>
      <c r="D966" s="2" t="s">
        <v>676</v>
      </c>
      <c r="E966" s="14"/>
      <c r="F966" s="14"/>
      <c r="G966" s="24">
        <v>68.157203881606875</v>
      </c>
      <c r="H966" s="24">
        <v>0</v>
      </c>
      <c r="I966" s="24">
        <v>5.376749364259549</v>
      </c>
      <c r="J966" s="24">
        <v>0</v>
      </c>
      <c r="K966" s="24">
        <v>0</v>
      </c>
      <c r="L966" s="24">
        <v>15.335741362481681</v>
      </c>
      <c r="M966" s="24">
        <v>11.130305391651877</v>
      </c>
      <c r="N966" s="24">
        <v>0</v>
      </c>
      <c r="O966" s="24">
        <v>0</v>
      </c>
      <c r="P966" s="24">
        <v>0</v>
      </c>
      <c r="Q966" s="24">
        <f t="shared" ref="G966:Q966" si="835">(Q963/$Q963)*100</f>
        <v>100</v>
      </c>
    </row>
    <row r="967" spans="1:17" ht="13.15" customHeight="1" x14ac:dyDescent="0.2">
      <c r="A967" s="4" t="s">
        <v>60</v>
      </c>
      <c r="B967" s="4" t="s">
        <v>575</v>
      </c>
      <c r="C967" s="9"/>
      <c r="D967" s="9"/>
      <c r="E967" s="14"/>
      <c r="F967" s="14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</row>
    <row r="968" spans="1:17" s="20" customFormat="1" ht="13.15" customHeight="1" x14ac:dyDescent="0.2">
      <c r="A968" s="4" t="s">
        <v>63</v>
      </c>
      <c r="B968" s="4" t="s">
        <v>576</v>
      </c>
      <c r="C968" s="21"/>
      <c r="D968" s="22" t="s">
        <v>290</v>
      </c>
      <c r="E968" s="22" t="s">
        <v>293</v>
      </c>
      <c r="F968" s="1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</row>
    <row r="969" spans="1:17" s="20" customFormat="1" ht="13.15" customHeight="1" x14ac:dyDescent="0.25">
      <c r="A969" s="4" t="s">
        <v>63</v>
      </c>
      <c r="B969" s="4" t="s">
        <v>576</v>
      </c>
      <c r="C969" s="13" t="s">
        <v>200</v>
      </c>
      <c r="D969" s="19" t="s">
        <v>674</v>
      </c>
      <c r="E969" s="13"/>
      <c r="F969" s="19"/>
      <c r="G969" s="1">
        <v>3178981.04</v>
      </c>
      <c r="H969" s="1">
        <v>0</v>
      </c>
      <c r="I969" s="1">
        <v>0</v>
      </c>
      <c r="J969" s="1">
        <v>0</v>
      </c>
      <c r="K969" s="1">
        <v>0</v>
      </c>
      <c r="L969" s="1">
        <v>2632562.1300000008</v>
      </c>
      <c r="M969" s="1">
        <v>18710.189999999999</v>
      </c>
      <c r="N969" s="1">
        <v>0</v>
      </c>
      <c r="O969" s="1">
        <v>249634.26</v>
      </c>
      <c r="P969" s="1">
        <v>0</v>
      </c>
      <c r="Q969" s="1">
        <f t="shared" ref="Q969:Q970" si="836">SUM(G969:P969)</f>
        <v>6079887.620000001</v>
      </c>
    </row>
    <row r="970" spans="1:17" s="20" customFormat="1" ht="13.15" customHeight="1" x14ac:dyDescent="0.25">
      <c r="A970" s="4" t="s">
        <v>63</v>
      </c>
      <c r="B970" s="4" t="s">
        <v>576</v>
      </c>
      <c r="C970" s="13" t="s">
        <v>200</v>
      </c>
      <c r="D970" s="19" t="s">
        <v>675</v>
      </c>
      <c r="E970" s="13"/>
      <c r="F970" s="19"/>
      <c r="G970" s="1">
        <v>760.41</v>
      </c>
      <c r="H970" s="1">
        <v>0</v>
      </c>
      <c r="I970" s="1">
        <v>0</v>
      </c>
      <c r="J970" s="1">
        <v>0</v>
      </c>
      <c r="K970" s="1">
        <v>0</v>
      </c>
      <c r="L970" s="1">
        <v>1014.17</v>
      </c>
      <c r="M970" s="1">
        <v>0</v>
      </c>
      <c r="N970" s="1">
        <v>0</v>
      </c>
      <c r="O970" s="1">
        <v>0</v>
      </c>
      <c r="P970" s="1">
        <v>0</v>
      </c>
      <c r="Q970" s="1">
        <f t="shared" si="836"/>
        <v>1774.58</v>
      </c>
    </row>
    <row r="971" spans="1:17" s="20" customFormat="1" ht="13.15" customHeight="1" x14ac:dyDescent="0.25">
      <c r="A971" s="4" t="s">
        <v>63</v>
      </c>
      <c r="B971" s="4" t="s">
        <v>576</v>
      </c>
      <c r="C971" s="13" t="s">
        <v>200</v>
      </c>
      <c r="D971" s="19" t="s">
        <v>454</v>
      </c>
      <c r="E971" s="13"/>
      <c r="F971" s="19"/>
      <c r="G971" s="1">
        <v>3179741.45</v>
      </c>
      <c r="H971" s="1">
        <v>0</v>
      </c>
      <c r="I971" s="1">
        <v>0</v>
      </c>
      <c r="J971" s="1">
        <v>0</v>
      </c>
      <c r="K971" s="1">
        <v>0</v>
      </c>
      <c r="L971" s="1">
        <v>2633576.3000000007</v>
      </c>
      <c r="M971" s="1">
        <v>18710.189999999999</v>
      </c>
      <c r="N971" s="1">
        <v>0</v>
      </c>
      <c r="O971" s="1">
        <v>249634.26</v>
      </c>
      <c r="P971" s="1">
        <v>0</v>
      </c>
      <c r="Q971" s="1">
        <f t="shared" ref="G971:Q971" si="837">Q969+Q970</f>
        <v>6081662.2000000011</v>
      </c>
    </row>
    <row r="972" spans="1:17" ht="13.15" customHeight="1" x14ac:dyDescent="0.2">
      <c r="A972" s="4" t="s">
        <v>63</v>
      </c>
      <c r="B972" s="4" t="s">
        <v>576</v>
      </c>
      <c r="C972" s="9" t="s">
        <v>200</v>
      </c>
      <c r="D972" s="9" t="s">
        <v>690</v>
      </c>
      <c r="E972" s="14"/>
      <c r="F972" s="14">
        <v>738.8</v>
      </c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>
        <f t="shared" ref="Q972" si="838">Q971/F972</f>
        <v>8231.8113156469972</v>
      </c>
    </row>
    <row r="973" spans="1:17" ht="13.15" customHeight="1" x14ac:dyDescent="0.2">
      <c r="A973" s="4" t="str">
        <f>A972</f>
        <v>2530</v>
      </c>
      <c r="B973" s="4" t="str">
        <f t="shared" ref="B973" si="839">B972</f>
        <v>OTEROROCKY FORD R</v>
      </c>
      <c r="C973" s="9" t="str">
        <f t="shared" ref="C973" si="840">C972</f>
        <v xml:space="preserve">$ </v>
      </c>
      <c r="D973" s="9" t="s">
        <v>691</v>
      </c>
      <c r="E973" s="14"/>
      <c r="F973" s="14">
        <v>632</v>
      </c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>
        <f t="shared" ref="Q973" si="841">Q971/F973</f>
        <v>9622.8832278481023</v>
      </c>
    </row>
    <row r="974" spans="1:17" s="25" customFormat="1" ht="13.15" customHeight="1" x14ac:dyDescent="0.2">
      <c r="A974" s="4" t="s">
        <v>63</v>
      </c>
      <c r="B974" s="4" t="s">
        <v>576</v>
      </c>
      <c r="C974" s="14" t="s">
        <v>199</v>
      </c>
      <c r="D974" s="2" t="s">
        <v>676</v>
      </c>
      <c r="E974" s="14"/>
      <c r="F974" s="14"/>
      <c r="G974" s="24">
        <v>52.284085262085092</v>
      </c>
      <c r="H974" s="24">
        <v>0</v>
      </c>
      <c r="I974" s="24">
        <v>0</v>
      </c>
      <c r="J974" s="24">
        <v>0</v>
      </c>
      <c r="K974" s="24">
        <v>0</v>
      </c>
      <c r="L974" s="24">
        <v>43.303560990283216</v>
      </c>
      <c r="M974" s="24">
        <v>0.30764928048782447</v>
      </c>
      <c r="N974" s="24">
        <v>0</v>
      </c>
      <c r="O974" s="24">
        <v>4.1047044671438666</v>
      </c>
      <c r="P974" s="24">
        <v>0</v>
      </c>
      <c r="Q974" s="24">
        <f t="shared" ref="G974:Q974" si="842">(Q971/$Q971)*100</f>
        <v>100</v>
      </c>
    </row>
    <row r="975" spans="1:17" ht="13.15" customHeight="1" x14ac:dyDescent="0.2">
      <c r="A975" s="4" t="s">
        <v>63</v>
      </c>
      <c r="B975" s="4" t="s">
        <v>576</v>
      </c>
      <c r="C975" s="9"/>
      <c r="D975" s="9"/>
      <c r="E975" s="14"/>
      <c r="F975" s="14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</row>
    <row r="976" spans="1:17" s="20" customFormat="1" ht="13.15" customHeight="1" x14ac:dyDescent="0.2">
      <c r="A976" s="4" t="s">
        <v>147</v>
      </c>
      <c r="B976" s="4" t="s">
        <v>577</v>
      </c>
      <c r="C976" s="21"/>
      <c r="D976" s="22" t="s">
        <v>290</v>
      </c>
      <c r="E976" s="22" t="s">
        <v>292</v>
      </c>
      <c r="F976" s="1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</row>
    <row r="977" spans="1:17" s="20" customFormat="1" ht="13.15" customHeight="1" x14ac:dyDescent="0.25">
      <c r="A977" s="4" t="s">
        <v>147</v>
      </c>
      <c r="B977" s="4" t="s">
        <v>577</v>
      </c>
      <c r="C977" s="13" t="s">
        <v>200</v>
      </c>
      <c r="D977" s="19" t="s">
        <v>674</v>
      </c>
      <c r="E977" s="13"/>
      <c r="F977" s="19"/>
      <c r="G977" s="1">
        <v>511797.68999999994</v>
      </c>
      <c r="H977" s="1">
        <v>0</v>
      </c>
      <c r="I977" s="1">
        <v>0</v>
      </c>
      <c r="J977" s="1">
        <v>0</v>
      </c>
      <c r="K977" s="1">
        <v>0</v>
      </c>
      <c r="L977" s="1">
        <v>862999.20000000007</v>
      </c>
      <c r="M977" s="1">
        <v>119437.8</v>
      </c>
      <c r="N977" s="1">
        <v>0</v>
      </c>
      <c r="O977" s="1">
        <v>22217.219999999998</v>
      </c>
      <c r="P977" s="1">
        <v>0</v>
      </c>
      <c r="Q977" s="1">
        <f t="shared" ref="Q977:Q978" si="843">SUM(G977:P977)</f>
        <v>1516451.9100000001</v>
      </c>
    </row>
    <row r="978" spans="1:17" s="20" customFormat="1" ht="13.15" customHeight="1" x14ac:dyDescent="0.25">
      <c r="A978" s="4" t="s">
        <v>147</v>
      </c>
      <c r="B978" s="4" t="s">
        <v>577</v>
      </c>
      <c r="C978" s="13" t="s">
        <v>200</v>
      </c>
      <c r="D978" s="19" t="s">
        <v>675</v>
      </c>
      <c r="E978" s="13"/>
      <c r="F978" s="19"/>
      <c r="G978" s="1">
        <v>0</v>
      </c>
      <c r="H978" s="1">
        <v>0</v>
      </c>
      <c r="I978" s="1">
        <v>0</v>
      </c>
      <c r="J978" s="1">
        <v>0</v>
      </c>
      <c r="K978" s="1">
        <v>0</v>
      </c>
      <c r="L978" s="1">
        <v>0</v>
      </c>
      <c r="M978" s="1">
        <v>0</v>
      </c>
      <c r="N978" s="1">
        <v>0</v>
      </c>
      <c r="O978" s="1">
        <v>0</v>
      </c>
      <c r="P978" s="1">
        <v>0</v>
      </c>
      <c r="Q978" s="1">
        <f t="shared" si="843"/>
        <v>0</v>
      </c>
    </row>
    <row r="979" spans="1:17" s="20" customFormat="1" ht="13.15" customHeight="1" x14ac:dyDescent="0.25">
      <c r="A979" s="4" t="s">
        <v>147</v>
      </c>
      <c r="B979" s="4" t="s">
        <v>577</v>
      </c>
      <c r="C979" s="13" t="s">
        <v>200</v>
      </c>
      <c r="D979" s="19" t="s">
        <v>454</v>
      </c>
      <c r="E979" s="13"/>
      <c r="F979" s="19"/>
      <c r="G979" s="1">
        <v>511797.68999999994</v>
      </c>
      <c r="H979" s="1">
        <v>0</v>
      </c>
      <c r="I979" s="1">
        <v>0</v>
      </c>
      <c r="J979" s="1">
        <v>0</v>
      </c>
      <c r="K979" s="1">
        <v>0</v>
      </c>
      <c r="L979" s="1">
        <v>862999.20000000007</v>
      </c>
      <c r="M979" s="1">
        <v>119437.8</v>
      </c>
      <c r="N979" s="1">
        <v>0</v>
      </c>
      <c r="O979" s="1">
        <v>22217.219999999998</v>
      </c>
      <c r="P979" s="1">
        <v>0</v>
      </c>
      <c r="Q979" s="1">
        <f t="shared" ref="G979:Q979" si="844">Q977+Q978</f>
        <v>1516451.9100000001</v>
      </c>
    </row>
    <row r="980" spans="1:17" ht="13.15" customHeight="1" x14ac:dyDescent="0.2">
      <c r="A980" s="4" t="s">
        <v>147</v>
      </c>
      <c r="B980" s="4" t="s">
        <v>577</v>
      </c>
      <c r="C980" s="9" t="s">
        <v>200</v>
      </c>
      <c r="D980" s="9" t="s">
        <v>690</v>
      </c>
      <c r="E980" s="14"/>
      <c r="F980" s="14">
        <v>163</v>
      </c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>
        <f t="shared" ref="Q980" si="845">Q979/F980</f>
        <v>9303.3859509202466</v>
      </c>
    </row>
    <row r="981" spans="1:17" ht="13.15" customHeight="1" x14ac:dyDescent="0.2">
      <c r="A981" s="4" t="str">
        <f>A980</f>
        <v>2535</v>
      </c>
      <c r="B981" s="4" t="str">
        <f t="shared" ref="B981" si="846">B980</f>
        <v>OTEROMANZANOLA 3J</v>
      </c>
      <c r="C981" s="9" t="str">
        <f t="shared" ref="C981" si="847">C980</f>
        <v xml:space="preserve">$ </v>
      </c>
      <c r="D981" s="9" t="s">
        <v>691</v>
      </c>
      <c r="E981" s="14"/>
      <c r="F981" s="14">
        <v>164</v>
      </c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>
        <f t="shared" ref="Q981" si="848">Q979/F981</f>
        <v>9246.6579878048797</v>
      </c>
    </row>
    <row r="982" spans="1:17" s="25" customFormat="1" ht="13.15" customHeight="1" x14ac:dyDescent="0.2">
      <c r="A982" s="4" t="s">
        <v>147</v>
      </c>
      <c r="B982" s="4" t="s">
        <v>577</v>
      </c>
      <c r="C982" s="14" t="s">
        <v>199</v>
      </c>
      <c r="D982" s="2" t="s">
        <v>676</v>
      </c>
      <c r="E982" s="14"/>
      <c r="F982" s="14"/>
      <c r="G982" s="24">
        <v>33.749681518090469</v>
      </c>
      <c r="H982" s="24">
        <v>0</v>
      </c>
      <c r="I982" s="24">
        <v>0</v>
      </c>
      <c r="J982" s="24">
        <v>0</v>
      </c>
      <c r="K982" s="24">
        <v>0</v>
      </c>
      <c r="L982" s="24">
        <v>56.90910435794828</v>
      </c>
      <c r="M982" s="24">
        <v>7.8761350236289385</v>
      </c>
      <c r="N982" s="24">
        <v>0</v>
      </c>
      <c r="O982" s="24">
        <v>1.4650791003323009</v>
      </c>
      <c r="P982" s="24">
        <v>0</v>
      </c>
      <c r="Q982" s="24">
        <f t="shared" ref="G982:Q982" si="849">(Q979/$Q979)*100</f>
        <v>100</v>
      </c>
    </row>
    <row r="983" spans="1:17" ht="13.15" customHeight="1" x14ac:dyDescent="0.2">
      <c r="A983" s="4" t="s">
        <v>147</v>
      </c>
      <c r="B983" s="4" t="s">
        <v>577</v>
      </c>
      <c r="C983" s="9"/>
      <c r="D983" s="9"/>
      <c r="E983" s="14"/>
      <c r="F983" s="14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</row>
    <row r="984" spans="1:17" s="20" customFormat="1" ht="13.15" customHeight="1" x14ac:dyDescent="0.2">
      <c r="A984" s="4" t="s">
        <v>139</v>
      </c>
      <c r="B984" s="4" t="s">
        <v>578</v>
      </c>
      <c r="C984" s="21"/>
      <c r="D984" s="22" t="s">
        <v>290</v>
      </c>
      <c r="E984" s="22" t="s">
        <v>291</v>
      </c>
      <c r="F984" s="1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</row>
    <row r="985" spans="1:17" s="20" customFormat="1" ht="13.15" customHeight="1" x14ac:dyDescent="0.25">
      <c r="A985" s="4" t="s">
        <v>139</v>
      </c>
      <c r="B985" s="4" t="s">
        <v>578</v>
      </c>
      <c r="C985" s="13" t="s">
        <v>200</v>
      </c>
      <c r="D985" s="19" t="s">
        <v>674</v>
      </c>
      <c r="E985" s="13"/>
      <c r="F985" s="19"/>
      <c r="G985" s="1">
        <v>1912067.5699999998</v>
      </c>
      <c r="H985" s="1">
        <v>405872.84</v>
      </c>
      <c r="I985" s="1">
        <v>1458172</v>
      </c>
      <c r="J985" s="1">
        <v>0</v>
      </c>
      <c r="K985" s="1">
        <v>0</v>
      </c>
      <c r="L985" s="1">
        <v>0</v>
      </c>
      <c r="M985" s="1">
        <v>5011.9799999999996</v>
      </c>
      <c r="N985" s="1">
        <v>0</v>
      </c>
      <c r="O985" s="1">
        <v>0</v>
      </c>
      <c r="P985" s="1">
        <v>0</v>
      </c>
      <c r="Q985" s="1">
        <f t="shared" ref="Q985:Q986" si="850">SUM(G985:P985)</f>
        <v>3781124.3899999997</v>
      </c>
    </row>
    <row r="986" spans="1:17" s="20" customFormat="1" ht="13.15" customHeight="1" x14ac:dyDescent="0.25">
      <c r="A986" s="4" t="s">
        <v>139</v>
      </c>
      <c r="B986" s="4" t="s">
        <v>578</v>
      </c>
      <c r="C986" s="13" t="s">
        <v>200</v>
      </c>
      <c r="D986" s="19" t="s">
        <v>675</v>
      </c>
      <c r="E986" s="13"/>
      <c r="F986" s="19"/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0</v>
      </c>
      <c r="M986" s="1">
        <v>0</v>
      </c>
      <c r="N986" s="1">
        <v>0</v>
      </c>
      <c r="O986" s="1">
        <v>0</v>
      </c>
      <c r="P986" s="1">
        <v>0</v>
      </c>
      <c r="Q986" s="1">
        <f t="shared" si="850"/>
        <v>0</v>
      </c>
    </row>
    <row r="987" spans="1:17" s="20" customFormat="1" ht="13.15" customHeight="1" x14ac:dyDescent="0.25">
      <c r="A987" s="4" t="s">
        <v>139</v>
      </c>
      <c r="B987" s="4" t="s">
        <v>578</v>
      </c>
      <c r="C987" s="13" t="s">
        <v>200</v>
      </c>
      <c r="D987" s="19" t="s">
        <v>454</v>
      </c>
      <c r="E987" s="13"/>
      <c r="F987" s="19"/>
      <c r="G987" s="1">
        <v>1912067.5699999998</v>
      </c>
      <c r="H987" s="1">
        <v>405872.84</v>
      </c>
      <c r="I987" s="1">
        <v>1458172</v>
      </c>
      <c r="J987" s="1">
        <v>0</v>
      </c>
      <c r="K987" s="1">
        <v>0</v>
      </c>
      <c r="L987" s="1">
        <v>0</v>
      </c>
      <c r="M987" s="1">
        <v>5011.9799999999996</v>
      </c>
      <c r="N987" s="1">
        <v>0</v>
      </c>
      <c r="O987" s="1">
        <v>0</v>
      </c>
      <c r="P987" s="1">
        <v>0</v>
      </c>
      <c r="Q987" s="1">
        <f t="shared" ref="G987:Q987" si="851">Q985+Q986</f>
        <v>3781124.3899999997</v>
      </c>
    </row>
    <row r="988" spans="1:17" ht="13.15" customHeight="1" x14ac:dyDescent="0.2">
      <c r="A988" s="4" t="s">
        <v>139</v>
      </c>
      <c r="B988" s="4" t="s">
        <v>578</v>
      </c>
      <c r="C988" s="9" t="s">
        <v>200</v>
      </c>
      <c r="D988" s="9" t="s">
        <v>690</v>
      </c>
      <c r="E988" s="14"/>
      <c r="F988" s="14">
        <v>375</v>
      </c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>
        <f t="shared" ref="Q988" si="852">Q987/F988</f>
        <v>10082.998373333332</v>
      </c>
    </row>
    <row r="989" spans="1:17" ht="13.15" customHeight="1" x14ac:dyDescent="0.2">
      <c r="A989" s="4" t="str">
        <f>A988</f>
        <v>2540</v>
      </c>
      <c r="B989" s="4" t="str">
        <f t="shared" ref="B989" si="853">B988</f>
        <v>OTEROFOWLER R-4J</v>
      </c>
      <c r="C989" s="9" t="str">
        <f t="shared" ref="C989" si="854">C988</f>
        <v xml:space="preserve">$ </v>
      </c>
      <c r="D989" s="9" t="s">
        <v>691</v>
      </c>
      <c r="E989" s="14"/>
      <c r="F989" s="14">
        <v>347</v>
      </c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>
        <f t="shared" ref="Q989" si="855">Q987/F989</f>
        <v>10896.612074927953</v>
      </c>
    </row>
    <row r="990" spans="1:17" s="25" customFormat="1" ht="13.15" customHeight="1" x14ac:dyDescent="0.2">
      <c r="A990" s="4" t="s">
        <v>139</v>
      </c>
      <c r="B990" s="4" t="s">
        <v>578</v>
      </c>
      <c r="C990" s="14" t="s">
        <v>199</v>
      </c>
      <c r="D990" s="2" t="s">
        <v>676</v>
      </c>
      <c r="E990" s="14"/>
      <c r="F990" s="14"/>
      <c r="G990" s="24">
        <v>50.568756083689706</v>
      </c>
      <c r="H990" s="24">
        <v>10.734183754266811</v>
      </c>
      <c r="I990" s="24">
        <v>38.564507527349562</v>
      </c>
      <c r="J990" s="24">
        <v>0</v>
      </c>
      <c r="K990" s="24">
        <v>0</v>
      </c>
      <c r="L990" s="24">
        <v>0</v>
      </c>
      <c r="M990" s="24">
        <v>0.13255263469393558</v>
      </c>
      <c r="N990" s="24">
        <v>0</v>
      </c>
      <c r="O990" s="24">
        <v>0</v>
      </c>
      <c r="P990" s="24">
        <v>0</v>
      </c>
      <c r="Q990" s="24">
        <f t="shared" ref="G990:Q990" si="856">(Q987/$Q987)*100</f>
        <v>100</v>
      </c>
    </row>
    <row r="991" spans="1:17" ht="13.15" customHeight="1" x14ac:dyDescent="0.2">
      <c r="A991" s="4" t="s">
        <v>139</v>
      </c>
      <c r="B991" s="4" t="s">
        <v>578</v>
      </c>
      <c r="C991" s="9"/>
      <c r="D991" s="9"/>
      <c r="E991" s="14"/>
      <c r="F991" s="14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</row>
    <row r="992" spans="1:17" ht="13.15" customHeight="1" x14ac:dyDescent="0.2">
      <c r="A992" s="4" t="s">
        <v>28</v>
      </c>
      <c r="B992" s="4" t="s">
        <v>579</v>
      </c>
      <c r="C992" s="15"/>
      <c r="D992" s="16" t="s">
        <v>290</v>
      </c>
      <c r="E992" s="17" t="s">
        <v>707</v>
      </c>
      <c r="F992" s="1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</row>
    <row r="993" spans="1:17" s="20" customFormat="1" ht="13.15" customHeight="1" x14ac:dyDescent="0.25">
      <c r="A993" s="4" t="s">
        <v>28</v>
      </c>
      <c r="B993" s="4" t="s">
        <v>579</v>
      </c>
      <c r="C993" s="13" t="s">
        <v>200</v>
      </c>
      <c r="D993" s="19" t="s">
        <v>674</v>
      </c>
      <c r="E993" s="13"/>
      <c r="F993" s="19"/>
      <c r="G993" s="1">
        <v>523093.68</v>
      </c>
      <c r="H993" s="1">
        <v>192012.92</v>
      </c>
      <c r="I993" s="1">
        <v>571602.47000000009</v>
      </c>
      <c r="J993" s="1">
        <v>0</v>
      </c>
      <c r="K993" s="1">
        <v>0</v>
      </c>
      <c r="L993" s="1">
        <v>568686.75999999978</v>
      </c>
      <c r="M993" s="1">
        <v>149792.00999999998</v>
      </c>
      <c r="N993" s="1">
        <v>0</v>
      </c>
      <c r="O993" s="1">
        <v>0</v>
      </c>
      <c r="P993" s="1">
        <v>0</v>
      </c>
      <c r="Q993" s="1">
        <f t="shared" ref="Q993:Q994" si="857">SUM(G993:P993)</f>
        <v>2005187.8399999999</v>
      </c>
    </row>
    <row r="994" spans="1:17" s="20" customFormat="1" ht="13.15" customHeight="1" x14ac:dyDescent="0.25">
      <c r="A994" s="4" t="s">
        <v>28</v>
      </c>
      <c r="B994" s="4" t="s">
        <v>579</v>
      </c>
      <c r="C994" s="13" t="s">
        <v>200</v>
      </c>
      <c r="D994" s="19" t="s">
        <v>675</v>
      </c>
      <c r="E994" s="13"/>
      <c r="F994" s="19"/>
      <c r="G994" s="1">
        <v>0</v>
      </c>
      <c r="H994" s="1">
        <v>649.99</v>
      </c>
      <c r="I994" s="1">
        <v>4832.7299999999996</v>
      </c>
      <c r="J994" s="1">
        <v>0</v>
      </c>
      <c r="K994" s="1">
        <v>0</v>
      </c>
      <c r="L994" s="1">
        <v>2614.7799999999997</v>
      </c>
      <c r="M994" s="1">
        <v>24939.02</v>
      </c>
      <c r="N994" s="1">
        <v>0</v>
      </c>
      <c r="O994" s="1">
        <v>0</v>
      </c>
      <c r="P994" s="1">
        <v>0</v>
      </c>
      <c r="Q994" s="1">
        <f t="shared" si="857"/>
        <v>33036.519999999997</v>
      </c>
    </row>
    <row r="995" spans="1:17" s="20" customFormat="1" ht="13.15" customHeight="1" x14ac:dyDescent="0.25">
      <c r="A995" s="4" t="s">
        <v>28</v>
      </c>
      <c r="B995" s="4" t="s">
        <v>579</v>
      </c>
      <c r="C995" s="13" t="s">
        <v>200</v>
      </c>
      <c r="D995" s="19" t="s">
        <v>454</v>
      </c>
      <c r="E995" s="13"/>
      <c r="F995" s="19"/>
      <c r="G995" s="1">
        <v>523093.68</v>
      </c>
      <c r="H995" s="1">
        <v>192662.91</v>
      </c>
      <c r="I995" s="1">
        <v>576435.20000000007</v>
      </c>
      <c r="J995" s="1">
        <v>0</v>
      </c>
      <c r="K995" s="1">
        <v>0</v>
      </c>
      <c r="L995" s="1">
        <v>571301.5399999998</v>
      </c>
      <c r="M995" s="1">
        <v>174731.02999999997</v>
      </c>
      <c r="N995" s="1">
        <v>0</v>
      </c>
      <c r="O995" s="1">
        <v>0</v>
      </c>
      <c r="P995" s="1">
        <v>0</v>
      </c>
      <c r="Q995" s="1">
        <f t="shared" ref="G995:Q995" si="858">Q993+Q994</f>
        <v>2038224.3599999999</v>
      </c>
    </row>
    <row r="996" spans="1:17" ht="13.15" customHeight="1" x14ac:dyDescent="0.2">
      <c r="A996" s="4" t="s">
        <v>28</v>
      </c>
      <c r="B996" s="4" t="s">
        <v>579</v>
      </c>
      <c r="C996" s="9" t="s">
        <v>200</v>
      </c>
      <c r="D996" s="9" t="s">
        <v>690</v>
      </c>
      <c r="E996" s="14"/>
      <c r="F996" s="14">
        <v>227.5</v>
      </c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>
        <f t="shared" ref="Q996" si="859">Q995/F996</f>
        <v>8959.2279560439547</v>
      </c>
    </row>
    <row r="997" spans="1:17" ht="13.15" customHeight="1" x14ac:dyDescent="0.2">
      <c r="A997" s="4" t="str">
        <f>A996</f>
        <v>2560</v>
      </c>
      <c r="B997" s="4" t="str">
        <f t="shared" ref="B997" si="860">B996</f>
        <v>OTEROCHERAW 31</v>
      </c>
      <c r="C997" s="9" t="str">
        <f t="shared" ref="C997" si="861">C996</f>
        <v xml:space="preserve">$ </v>
      </c>
      <c r="D997" s="9" t="s">
        <v>691</v>
      </c>
      <c r="E997" s="14"/>
      <c r="F997" s="14">
        <v>228</v>
      </c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>
        <f t="shared" ref="Q997" si="862">Q995/F997</f>
        <v>8939.580526315789</v>
      </c>
    </row>
    <row r="998" spans="1:17" s="25" customFormat="1" ht="13.15" customHeight="1" x14ac:dyDescent="0.2">
      <c r="A998" s="4" t="s">
        <v>28</v>
      </c>
      <c r="B998" s="4" t="s">
        <v>579</v>
      </c>
      <c r="C998" s="14" t="s">
        <v>199</v>
      </c>
      <c r="D998" s="2" t="s">
        <v>676</v>
      </c>
      <c r="E998" s="14"/>
      <c r="F998" s="14"/>
      <c r="G998" s="24">
        <v>25.66418546778629</v>
      </c>
      <c r="H998" s="24">
        <v>9.45248785074868</v>
      </c>
      <c r="I998" s="24">
        <v>28.281243778285532</v>
      </c>
      <c r="J998" s="24">
        <v>0</v>
      </c>
      <c r="K998" s="24">
        <v>0</v>
      </c>
      <c r="L998" s="24">
        <v>28.02937454834461</v>
      </c>
      <c r="M998" s="24">
        <v>8.5727083548348908</v>
      </c>
      <c r="N998" s="24">
        <v>0</v>
      </c>
      <c r="O998" s="24">
        <v>0</v>
      </c>
      <c r="P998" s="24">
        <v>0</v>
      </c>
      <c r="Q998" s="24">
        <f t="shared" ref="G998:Q998" si="863">(Q995/$Q995)*100</f>
        <v>100</v>
      </c>
    </row>
    <row r="999" spans="1:17" ht="13.15" customHeight="1" x14ac:dyDescent="0.2">
      <c r="A999" s="4" t="s">
        <v>28</v>
      </c>
      <c r="B999" s="4" t="s">
        <v>579</v>
      </c>
      <c r="C999" s="9"/>
      <c r="D999" s="9"/>
      <c r="E999" s="14"/>
      <c r="F999" s="14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</row>
    <row r="1000" spans="1:17" ht="13.15" customHeight="1" x14ac:dyDescent="0.2">
      <c r="A1000" s="4" t="s">
        <v>135</v>
      </c>
      <c r="B1000" s="4" t="s">
        <v>580</v>
      </c>
      <c r="C1000" s="15"/>
      <c r="D1000" s="16" t="s">
        <v>290</v>
      </c>
      <c r="E1000" s="17" t="s">
        <v>289</v>
      </c>
      <c r="F1000" s="1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</row>
    <row r="1001" spans="1:17" s="20" customFormat="1" ht="13.15" customHeight="1" x14ac:dyDescent="0.25">
      <c r="A1001" s="4" t="s">
        <v>135</v>
      </c>
      <c r="B1001" s="4" t="s">
        <v>580</v>
      </c>
      <c r="C1001" s="13" t="s">
        <v>200</v>
      </c>
      <c r="D1001" s="19" t="s">
        <v>674</v>
      </c>
      <c r="E1001" s="13"/>
      <c r="F1001" s="19"/>
      <c r="G1001" s="1">
        <v>1208272.7599999998</v>
      </c>
      <c r="H1001" s="1">
        <v>404783.12999999995</v>
      </c>
      <c r="I1001" s="1">
        <v>960887.34000000008</v>
      </c>
      <c r="J1001" s="1">
        <v>0</v>
      </c>
      <c r="K1001" s="1">
        <v>0</v>
      </c>
      <c r="L1001" s="1">
        <v>77978.849999999991</v>
      </c>
      <c r="M1001" s="1">
        <v>230362.96000000002</v>
      </c>
      <c r="N1001" s="1">
        <v>0</v>
      </c>
      <c r="O1001" s="1">
        <v>0</v>
      </c>
      <c r="P1001" s="1">
        <v>0</v>
      </c>
      <c r="Q1001" s="1">
        <f t="shared" ref="Q1001:Q1002" si="864">SUM(G1001:P1001)</f>
        <v>2882285.0399999996</v>
      </c>
    </row>
    <row r="1002" spans="1:17" s="20" customFormat="1" ht="13.15" customHeight="1" x14ac:dyDescent="0.25">
      <c r="A1002" s="4" t="s">
        <v>135</v>
      </c>
      <c r="B1002" s="4" t="s">
        <v>580</v>
      </c>
      <c r="C1002" s="13" t="s">
        <v>200</v>
      </c>
      <c r="D1002" s="19" t="s">
        <v>675</v>
      </c>
      <c r="E1002" s="13"/>
      <c r="F1002" s="19"/>
      <c r="G1002" s="1">
        <v>0</v>
      </c>
      <c r="H1002" s="1">
        <v>0</v>
      </c>
      <c r="I1002" s="1">
        <v>0</v>
      </c>
      <c r="J1002" s="1">
        <v>0</v>
      </c>
      <c r="K1002" s="1">
        <v>0</v>
      </c>
      <c r="L1002" s="1">
        <v>0</v>
      </c>
      <c r="M1002" s="1">
        <v>1126.8399999999999</v>
      </c>
      <c r="N1002" s="1">
        <v>0</v>
      </c>
      <c r="O1002" s="1">
        <v>0</v>
      </c>
      <c r="P1002" s="1">
        <v>0</v>
      </c>
      <c r="Q1002" s="1">
        <f t="shared" si="864"/>
        <v>1126.8399999999999</v>
      </c>
    </row>
    <row r="1003" spans="1:17" s="20" customFormat="1" ht="13.15" customHeight="1" x14ac:dyDescent="0.25">
      <c r="A1003" s="4" t="s">
        <v>135</v>
      </c>
      <c r="B1003" s="4" t="s">
        <v>580</v>
      </c>
      <c r="C1003" s="13" t="s">
        <v>200</v>
      </c>
      <c r="D1003" s="19" t="s">
        <v>454</v>
      </c>
      <c r="E1003" s="13"/>
      <c r="F1003" s="19"/>
      <c r="G1003" s="1">
        <v>1208272.7599999998</v>
      </c>
      <c r="H1003" s="1">
        <v>404783.12999999995</v>
      </c>
      <c r="I1003" s="1">
        <v>960887.34000000008</v>
      </c>
      <c r="J1003" s="1">
        <v>0</v>
      </c>
      <c r="K1003" s="1">
        <v>0</v>
      </c>
      <c r="L1003" s="1">
        <v>77978.849999999991</v>
      </c>
      <c r="M1003" s="1">
        <v>231489.80000000002</v>
      </c>
      <c r="N1003" s="1">
        <v>0</v>
      </c>
      <c r="O1003" s="1">
        <v>0</v>
      </c>
      <c r="P1003" s="1">
        <v>0</v>
      </c>
      <c r="Q1003" s="1">
        <f t="shared" ref="G1003:Q1003" si="865">Q1001+Q1002</f>
        <v>2883411.8799999994</v>
      </c>
    </row>
    <row r="1004" spans="1:17" ht="13.15" customHeight="1" x14ac:dyDescent="0.2">
      <c r="A1004" s="4" t="s">
        <v>135</v>
      </c>
      <c r="B1004" s="4" t="s">
        <v>580</v>
      </c>
      <c r="C1004" s="9" t="s">
        <v>200</v>
      </c>
      <c r="D1004" s="9" t="s">
        <v>690</v>
      </c>
      <c r="E1004" s="14"/>
      <c r="F1004" s="14">
        <v>320.3</v>
      </c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>
        <f t="shared" ref="Q1004" si="866">Q1003/F1004</f>
        <v>9002.222541367466</v>
      </c>
    </row>
    <row r="1005" spans="1:17" ht="13.15" customHeight="1" x14ac:dyDescent="0.2">
      <c r="A1005" s="4" t="str">
        <f>A1004</f>
        <v>2570</v>
      </c>
      <c r="B1005" s="4" t="str">
        <f t="shared" ref="B1005" si="867">B1004</f>
        <v>OTEROSWINK 33</v>
      </c>
      <c r="C1005" s="9" t="str">
        <f t="shared" ref="C1005" si="868">C1004</f>
        <v xml:space="preserve">$ </v>
      </c>
      <c r="D1005" s="9" t="s">
        <v>691</v>
      </c>
      <c r="E1005" s="14"/>
      <c r="F1005" s="14">
        <v>314</v>
      </c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>
        <f t="shared" ref="Q1005" si="869">Q1003/F1005</f>
        <v>9182.8403821656029</v>
      </c>
    </row>
    <row r="1006" spans="1:17" s="25" customFormat="1" ht="13.15" customHeight="1" x14ac:dyDescent="0.2">
      <c r="A1006" s="4" t="s">
        <v>135</v>
      </c>
      <c r="B1006" s="4" t="s">
        <v>580</v>
      </c>
      <c r="C1006" s="14" t="s">
        <v>199</v>
      </c>
      <c r="D1006" s="2" t="s">
        <v>676</v>
      </c>
      <c r="E1006" s="14"/>
      <c r="F1006" s="14"/>
      <c r="G1006" s="24">
        <v>41.90427210142451</v>
      </c>
      <c r="H1006" s="24">
        <v>14.038338844605164</v>
      </c>
      <c r="I1006" s="24">
        <v>33.324664667747719</v>
      </c>
      <c r="J1006" s="24">
        <v>0</v>
      </c>
      <c r="K1006" s="24">
        <v>0</v>
      </c>
      <c r="L1006" s="24">
        <v>2.7043951140272062</v>
      </c>
      <c r="M1006" s="24">
        <v>8.0283292721954123</v>
      </c>
      <c r="N1006" s="24">
        <v>0</v>
      </c>
      <c r="O1006" s="24">
        <v>0</v>
      </c>
      <c r="P1006" s="24">
        <v>0</v>
      </c>
      <c r="Q1006" s="24">
        <f t="shared" ref="G1006:Q1006" si="870">(Q1003/$Q1003)*100</f>
        <v>100</v>
      </c>
    </row>
    <row r="1007" spans="1:17" ht="13.15" customHeight="1" x14ac:dyDescent="0.2">
      <c r="A1007" s="4" t="s">
        <v>135</v>
      </c>
      <c r="B1007" s="4" t="s">
        <v>580</v>
      </c>
      <c r="C1007" s="9"/>
      <c r="D1007" s="9"/>
      <c r="E1007" s="14"/>
      <c r="F1007" s="14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</row>
    <row r="1008" spans="1:17" ht="13.15" customHeight="1" x14ac:dyDescent="0.2">
      <c r="A1008" s="4" t="s">
        <v>148</v>
      </c>
      <c r="B1008" s="4" t="s">
        <v>581</v>
      </c>
      <c r="C1008" s="15"/>
      <c r="D1008" s="16" t="s">
        <v>287</v>
      </c>
      <c r="E1008" s="17" t="s">
        <v>288</v>
      </c>
      <c r="F1008" s="17"/>
      <c r="G1008" s="27"/>
      <c r="H1008" s="27"/>
      <c r="I1008" s="27"/>
      <c r="J1008" s="27"/>
      <c r="K1008" s="27"/>
      <c r="L1008" s="27"/>
      <c r="M1008" s="27"/>
      <c r="N1008" s="27"/>
      <c r="O1008" s="27"/>
      <c r="P1008" s="27"/>
      <c r="Q1008" s="27"/>
    </row>
    <row r="1009" spans="1:17" s="20" customFormat="1" ht="13.15" customHeight="1" x14ac:dyDescent="0.25">
      <c r="A1009" s="4" t="s">
        <v>148</v>
      </c>
      <c r="B1009" s="4" t="s">
        <v>581</v>
      </c>
      <c r="C1009" s="13" t="s">
        <v>200</v>
      </c>
      <c r="D1009" s="19" t="s">
        <v>674</v>
      </c>
      <c r="E1009" s="13"/>
      <c r="F1009" s="19"/>
      <c r="G1009" s="1">
        <v>568203.43000000017</v>
      </c>
      <c r="H1009" s="1">
        <v>471253.51</v>
      </c>
      <c r="I1009" s="1">
        <v>595237.30000000005</v>
      </c>
      <c r="J1009" s="1">
        <v>0</v>
      </c>
      <c r="K1009" s="1">
        <v>0</v>
      </c>
      <c r="L1009" s="1">
        <v>86418.650000000009</v>
      </c>
      <c r="M1009" s="1">
        <v>649141.22</v>
      </c>
      <c r="N1009" s="1">
        <v>0</v>
      </c>
      <c r="O1009" s="1">
        <v>0</v>
      </c>
      <c r="P1009" s="1">
        <v>0</v>
      </c>
      <c r="Q1009" s="1">
        <f t="shared" ref="Q1009:Q1010" si="871">SUM(G1009:P1009)</f>
        <v>2370254.1100000003</v>
      </c>
    </row>
    <row r="1010" spans="1:17" s="20" customFormat="1" ht="13.15" customHeight="1" x14ac:dyDescent="0.25">
      <c r="A1010" s="4" t="s">
        <v>148</v>
      </c>
      <c r="B1010" s="4" t="s">
        <v>581</v>
      </c>
      <c r="C1010" s="13" t="s">
        <v>200</v>
      </c>
      <c r="D1010" s="19" t="s">
        <v>675</v>
      </c>
      <c r="E1010" s="13"/>
      <c r="F1010" s="19"/>
      <c r="G1010" s="1">
        <v>10510.61</v>
      </c>
      <c r="H1010" s="1">
        <v>865.47</v>
      </c>
      <c r="I1010" s="1">
        <v>7005.119999999999</v>
      </c>
      <c r="J1010" s="1">
        <v>0</v>
      </c>
      <c r="K1010" s="1">
        <v>0</v>
      </c>
      <c r="L1010" s="1">
        <v>0</v>
      </c>
      <c r="M1010" s="1">
        <v>36000.080000000002</v>
      </c>
      <c r="N1010" s="1">
        <v>0</v>
      </c>
      <c r="O1010" s="1">
        <v>0</v>
      </c>
      <c r="P1010" s="1">
        <v>0</v>
      </c>
      <c r="Q1010" s="1">
        <f t="shared" si="871"/>
        <v>54381.279999999999</v>
      </c>
    </row>
    <row r="1011" spans="1:17" s="20" customFormat="1" ht="13.15" customHeight="1" x14ac:dyDescent="0.25">
      <c r="A1011" s="4" t="s">
        <v>148</v>
      </c>
      <c r="B1011" s="4" t="s">
        <v>581</v>
      </c>
      <c r="C1011" s="13" t="s">
        <v>200</v>
      </c>
      <c r="D1011" s="19" t="s">
        <v>454</v>
      </c>
      <c r="E1011" s="13"/>
      <c r="F1011" s="19"/>
      <c r="G1011" s="1">
        <v>578714.04000000015</v>
      </c>
      <c r="H1011" s="1">
        <v>472118.98</v>
      </c>
      <c r="I1011" s="1">
        <v>602242.42000000004</v>
      </c>
      <c r="J1011" s="1">
        <v>0</v>
      </c>
      <c r="K1011" s="1">
        <v>0</v>
      </c>
      <c r="L1011" s="1">
        <v>86418.650000000009</v>
      </c>
      <c r="M1011" s="1">
        <v>685141.29999999993</v>
      </c>
      <c r="N1011" s="1">
        <v>0</v>
      </c>
      <c r="O1011" s="1">
        <v>0</v>
      </c>
      <c r="P1011" s="1">
        <v>0</v>
      </c>
      <c r="Q1011" s="1">
        <f t="shared" ref="G1011:Q1011" si="872">Q1009+Q1010</f>
        <v>2424635.39</v>
      </c>
    </row>
    <row r="1012" spans="1:17" ht="13.15" customHeight="1" x14ac:dyDescent="0.2">
      <c r="A1012" s="4" t="s">
        <v>148</v>
      </c>
      <c r="B1012" s="4" t="s">
        <v>581</v>
      </c>
      <c r="C1012" s="9" t="s">
        <v>200</v>
      </c>
      <c r="D1012" s="9" t="s">
        <v>690</v>
      </c>
      <c r="E1012" s="14"/>
      <c r="F1012" s="14">
        <v>171.8</v>
      </c>
      <c r="G1012" s="12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>
        <f t="shared" ref="Q1012" si="873">Q1011/F1012</f>
        <v>14113.127997671711</v>
      </c>
    </row>
    <row r="1013" spans="1:17" ht="13.15" customHeight="1" x14ac:dyDescent="0.2">
      <c r="A1013" s="4" t="str">
        <f>A1012</f>
        <v>2580</v>
      </c>
      <c r="B1013" s="4" t="str">
        <f t="shared" ref="B1013" si="874">B1012</f>
        <v>OURAYOURAY R-1</v>
      </c>
      <c r="C1013" s="9" t="str">
        <f t="shared" ref="C1013" si="875">C1012</f>
        <v xml:space="preserve">$ </v>
      </c>
      <c r="D1013" s="9" t="s">
        <v>691</v>
      </c>
      <c r="E1013" s="14"/>
      <c r="F1013" s="14">
        <v>177</v>
      </c>
      <c r="G1013" s="12"/>
      <c r="H1013" s="12"/>
      <c r="I1013" s="12"/>
      <c r="J1013" s="12"/>
      <c r="K1013" s="12"/>
      <c r="L1013" s="12"/>
      <c r="M1013" s="12"/>
      <c r="N1013" s="12"/>
      <c r="O1013" s="12"/>
      <c r="P1013" s="12"/>
      <c r="Q1013" s="12">
        <f t="shared" ref="Q1013" si="876">Q1011/F1013</f>
        <v>13698.505028248588</v>
      </c>
    </row>
    <row r="1014" spans="1:17" s="25" customFormat="1" ht="13.15" customHeight="1" x14ac:dyDescent="0.2">
      <c r="A1014" s="4" t="s">
        <v>148</v>
      </c>
      <c r="B1014" s="4" t="s">
        <v>581</v>
      </c>
      <c r="C1014" s="14" t="s">
        <v>199</v>
      </c>
      <c r="D1014" s="2" t="s">
        <v>676</v>
      </c>
      <c r="E1014" s="14"/>
      <c r="F1014" s="14"/>
      <c r="G1014" s="24">
        <v>23.868085172179232</v>
      </c>
      <c r="H1014" s="24">
        <v>19.471751585709551</v>
      </c>
      <c r="I1014" s="24">
        <v>24.838473548800259</v>
      </c>
      <c r="J1014" s="24">
        <v>0</v>
      </c>
      <c r="K1014" s="24">
        <v>0</v>
      </c>
      <c r="L1014" s="24">
        <v>3.5641915628394747</v>
      </c>
      <c r="M1014" s="24">
        <v>28.257498130471483</v>
      </c>
      <c r="N1014" s="24">
        <v>0</v>
      </c>
      <c r="O1014" s="24">
        <v>0</v>
      </c>
      <c r="P1014" s="24">
        <v>0</v>
      </c>
      <c r="Q1014" s="24">
        <f t="shared" ref="G1014:Q1014" si="877">(Q1011/$Q1011)*100</f>
        <v>100</v>
      </c>
    </row>
    <row r="1015" spans="1:17" ht="13.15" customHeight="1" x14ac:dyDescent="0.2">
      <c r="A1015" s="4" t="s">
        <v>148</v>
      </c>
      <c r="B1015" s="4" t="s">
        <v>581</v>
      </c>
      <c r="C1015" s="9"/>
      <c r="D1015" s="9"/>
      <c r="E1015" s="14"/>
      <c r="F1015" s="14"/>
      <c r="G1015" s="12"/>
      <c r="H1015" s="12"/>
      <c r="I1015" s="12"/>
      <c r="J1015" s="12"/>
      <c r="K1015" s="12"/>
      <c r="L1015" s="12"/>
      <c r="M1015" s="12"/>
      <c r="N1015" s="12"/>
      <c r="O1015" s="12"/>
      <c r="P1015" s="12"/>
      <c r="Q1015" s="12"/>
    </row>
    <row r="1016" spans="1:17" ht="13.15" customHeight="1" x14ac:dyDescent="0.2">
      <c r="A1016" s="4" t="s">
        <v>107</v>
      </c>
      <c r="B1016" s="4" t="s">
        <v>582</v>
      </c>
      <c r="C1016" s="15"/>
      <c r="D1016" s="16" t="s">
        <v>287</v>
      </c>
      <c r="E1016" s="17" t="s">
        <v>286</v>
      </c>
      <c r="F1016" s="17"/>
      <c r="G1016" s="27"/>
      <c r="H1016" s="27"/>
      <c r="I1016" s="27"/>
      <c r="J1016" s="27"/>
      <c r="K1016" s="27"/>
      <c r="L1016" s="27"/>
      <c r="M1016" s="27"/>
      <c r="N1016" s="27"/>
      <c r="O1016" s="27"/>
      <c r="P1016" s="27"/>
      <c r="Q1016" s="27"/>
    </row>
    <row r="1017" spans="1:17" s="20" customFormat="1" ht="13.15" customHeight="1" x14ac:dyDescent="0.25">
      <c r="A1017" s="4" t="s">
        <v>107</v>
      </c>
      <c r="B1017" s="4" t="s">
        <v>582</v>
      </c>
      <c r="C1017" s="13" t="s">
        <v>200</v>
      </c>
      <c r="D1017" s="19" t="s">
        <v>674</v>
      </c>
      <c r="E1017" s="13"/>
      <c r="F1017" s="19"/>
      <c r="G1017" s="1">
        <v>1300696.82</v>
      </c>
      <c r="H1017" s="1">
        <v>475006.60000000003</v>
      </c>
      <c r="I1017" s="1">
        <v>1286219.5899999996</v>
      </c>
      <c r="J1017" s="1">
        <v>0</v>
      </c>
      <c r="K1017" s="1">
        <v>0</v>
      </c>
      <c r="L1017" s="1">
        <v>485091.56999999995</v>
      </c>
      <c r="M1017" s="1">
        <v>174655.72</v>
      </c>
      <c r="N1017" s="1">
        <v>0</v>
      </c>
      <c r="O1017" s="1">
        <v>0</v>
      </c>
      <c r="P1017" s="1">
        <v>0</v>
      </c>
      <c r="Q1017" s="1">
        <f t="shared" ref="Q1017:Q1018" si="878">SUM(G1017:P1017)</f>
        <v>3721670.3</v>
      </c>
    </row>
    <row r="1018" spans="1:17" s="20" customFormat="1" ht="13.15" customHeight="1" x14ac:dyDescent="0.25">
      <c r="A1018" s="4" t="s">
        <v>107</v>
      </c>
      <c r="B1018" s="4" t="s">
        <v>582</v>
      </c>
      <c r="C1018" s="13" t="s">
        <v>200</v>
      </c>
      <c r="D1018" s="19" t="s">
        <v>675</v>
      </c>
      <c r="E1018" s="13"/>
      <c r="F1018" s="19"/>
      <c r="G1018" s="1">
        <v>0</v>
      </c>
      <c r="H1018" s="1">
        <v>0</v>
      </c>
      <c r="I1018" s="1">
        <v>0</v>
      </c>
      <c r="J1018" s="1">
        <v>0</v>
      </c>
      <c r="K1018" s="1">
        <v>0</v>
      </c>
      <c r="L1018" s="1">
        <v>0</v>
      </c>
      <c r="M1018" s="1">
        <v>0</v>
      </c>
      <c r="N1018" s="1">
        <v>0</v>
      </c>
      <c r="O1018" s="1">
        <v>0</v>
      </c>
      <c r="P1018" s="1">
        <v>0</v>
      </c>
      <c r="Q1018" s="1">
        <f t="shared" si="878"/>
        <v>0</v>
      </c>
    </row>
    <row r="1019" spans="1:17" s="20" customFormat="1" ht="13.15" customHeight="1" x14ac:dyDescent="0.25">
      <c r="A1019" s="4" t="s">
        <v>107</v>
      </c>
      <c r="B1019" s="4" t="s">
        <v>582</v>
      </c>
      <c r="C1019" s="13" t="s">
        <v>200</v>
      </c>
      <c r="D1019" s="19" t="s">
        <v>454</v>
      </c>
      <c r="E1019" s="13"/>
      <c r="F1019" s="19"/>
      <c r="G1019" s="1">
        <v>1300696.82</v>
      </c>
      <c r="H1019" s="1">
        <v>475006.60000000003</v>
      </c>
      <c r="I1019" s="1">
        <v>1286219.5899999996</v>
      </c>
      <c r="J1019" s="1">
        <v>0</v>
      </c>
      <c r="K1019" s="1">
        <v>0</v>
      </c>
      <c r="L1019" s="1">
        <v>485091.56999999995</v>
      </c>
      <c r="M1019" s="1">
        <v>174655.72</v>
      </c>
      <c r="N1019" s="1">
        <v>0</v>
      </c>
      <c r="O1019" s="1">
        <v>0</v>
      </c>
      <c r="P1019" s="1">
        <v>0</v>
      </c>
      <c r="Q1019" s="1">
        <f t="shared" ref="G1019:Q1019" si="879">Q1017+Q1018</f>
        <v>3721670.3</v>
      </c>
    </row>
    <row r="1020" spans="1:17" ht="13.15" customHeight="1" x14ac:dyDescent="0.2">
      <c r="A1020" s="4" t="s">
        <v>107</v>
      </c>
      <c r="B1020" s="4" t="s">
        <v>582</v>
      </c>
      <c r="C1020" s="9" t="s">
        <v>200</v>
      </c>
      <c r="D1020" s="9" t="s">
        <v>690</v>
      </c>
      <c r="E1020" s="14"/>
      <c r="F1020" s="14">
        <v>323.10000000000002</v>
      </c>
      <c r="G1020" s="12"/>
      <c r="H1020" s="12"/>
      <c r="I1020" s="12"/>
      <c r="J1020" s="12"/>
      <c r="K1020" s="12"/>
      <c r="L1020" s="12"/>
      <c r="M1020" s="12"/>
      <c r="N1020" s="12"/>
      <c r="O1020" s="12"/>
      <c r="P1020" s="12"/>
      <c r="Q1020" s="12">
        <f t="shared" ref="Q1020" si="880">Q1019/F1020</f>
        <v>11518.632930981119</v>
      </c>
    </row>
    <row r="1021" spans="1:17" ht="13.15" customHeight="1" x14ac:dyDescent="0.2">
      <c r="A1021" s="4" t="str">
        <f>A1020</f>
        <v>2590</v>
      </c>
      <c r="B1021" s="4" t="str">
        <f t="shared" ref="B1021" si="881">B1020</f>
        <v>OURAYRIDGWAY R-2</v>
      </c>
      <c r="C1021" s="9" t="str">
        <f t="shared" ref="C1021" si="882">C1020</f>
        <v xml:space="preserve">$ </v>
      </c>
      <c r="D1021" s="9" t="s">
        <v>691</v>
      </c>
      <c r="E1021" s="14"/>
      <c r="F1021" s="14">
        <v>336</v>
      </c>
      <c r="G1021" s="12"/>
      <c r="H1021" s="12"/>
      <c r="I1021" s="12"/>
      <c r="J1021" s="12"/>
      <c r="K1021" s="12"/>
      <c r="L1021" s="12"/>
      <c r="M1021" s="12"/>
      <c r="N1021" s="12"/>
      <c r="O1021" s="12"/>
      <c r="P1021" s="12"/>
      <c r="Q1021" s="12">
        <f t="shared" ref="Q1021" si="883">Q1019/F1021</f>
        <v>11076.399702380952</v>
      </c>
    </row>
    <row r="1022" spans="1:17" s="25" customFormat="1" ht="13.15" customHeight="1" x14ac:dyDescent="0.2">
      <c r="A1022" s="4" t="s">
        <v>107</v>
      </c>
      <c r="B1022" s="4" t="s">
        <v>582</v>
      </c>
      <c r="C1022" s="14" t="s">
        <v>199</v>
      </c>
      <c r="D1022" s="2" t="s">
        <v>676</v>
      </c>
      <c r="E1022" s="14" t="s">
        <v>708</v>
      </c>
      <c r="F1022" s="14"/>
      <c r="G1022" s="24">
        <v>34.949275866806367</v>
      </c>
      <c r="H1022" s="24">
        <v>12.76326384956776</v>
      </c>
      <c r="I1022" s="24">
        <v>34.560277679621429</v>
      </c>
      <c r="J1022" s="24">
        <v>0</v>
      </c>
      <c r="K1022" s="24">
        <v>0</v>
      </c>
      <c r="L1022" s="24">
        <v>13.034243522323832</v>
      </c>
      <c r="M1022" s="24">
        <v>4.6929390816806107</v>
      </c>
      <c r="N1022" s="24">
        <v>0</v>
      </c>
      <c r="O1022" s="24">
        <v>0</v>
      </c>
      <c r="P1022" s="24">
        <v>0</v>
      </c>
      <c r="Q1022" s="24">
        <f t="shared" ref="G1022:Q1022" si="884">(Q1019/$Q1019)*100</f>
        <v>100</v>
      </c>
    </row>
    <row r="1023" spans="1:17" ht="13.15" customHeight="1" x14ac:dyDescent="0.2">
      <c r="A1023" s="4" t="s">
        <v>107</v>
      </c>
      <c r="B1023" s="4" t="s">
        <v>582</v>
      </c>
      <c r="C1023" s="9"/>
      <c r="D1023" s="9"/>
      <c r="E1023" s="14"/>
      <c r="F1023" s="14"/>
      <c r="G1023" s="12"/>
      <c r="H1023" s="12"/>
      <c r="I1023" s="12"/>
      <c r="J1023" s="12"/>
      <c r="K1023" s="12"/>
      <c r="L1023" s="12"/>
      <c r="M1023" s="12"/>
      <c r="N1023" s="12"/>
      <c r="O1023" s="12"/>
      <c r="P1023" s="12"/>
      <c r="Q1023" s="12"/>
    </row>
    <row r="1024" spans="1:17" ht="13.15" customHeight="1" x14ac:dyDescent="0.2">
      <c r="A1024" s="4" t="s">
        <v>1</v>
      </c>
      <c r="B1024" s="4" t="s">
        <v>583</v>
      </c>
      <c r="C1024" s="15"/>
      <c r="D1024" s="16" t="s">
        <v>284</v>
      </c>
      <c r="E1024" s="17" t="s">
        <v>285</v>
      </c>
      <c r="F1024" s="17"/>
      <c r="G1024" s="27"/>
      <c r="H1024" s="27"/>
      <c r="I1024" s="27"/>
      <c r="J1024" s="27"/>
      <c r="K1024" s="27"/>
      <c r="L1024" s="27"/>
      <c r="M1024" s="27"/>
      <c r="N1024" s="27"/>
      <c r="O1024" s="27"/>
      <c r="P1024" s="27"/>
      <c r="Q1024" s="27"/>
    </row>
    <row r="1025" spans="1:17" s="20" customFormat="1" ht="13.15" customHeight="1" x14ac:dyDescent="0.25">
      <c r="A1025" s="4" t="s">
        <v>1</v>
      </c>
      <c r="B1025" s="4" t="s">
        <v>583</v>
      </c>
      <c r="C1025" s="13" t="s">
        <v>200</v>
      </c>
      <c r="D1025" s="19" t="s">
        <v>674</v>
      </c>
      <c r="E1025" s="13"/>
      <c r="F1025" s="19"/>
      <c r="G1025" s="1">
        <v>2636333.2000000011</v>
      </c>
      <c r="H1025" s="1">
        <v>1189282.1099999999</v>
      </c>
      <c r="I1025" s="1">
        <v>1866715.7300000002</v>
      </c>
      <c r="J1025" s="1">
        <v>44626.44</v>
      </c>
      <c r="K1025" s="1">
        <v>43757.5</v>
      </c>
      <c r="L1025" s="1">
        <v>0</v>
      </c>
      <c r="M1025" s="1">
        <v>500701.31999999995</v>
      </c>
      <c r="N1025" s="1">
        <v>0</v>
      </c>
      <c r="O1025" s="1">
        <v>0</v>
      </c>
      <c r="P1025" s="1">
        <v>0</v>
      </c>
      <c r="Q1025" s="1">
        <f t="shared" ref="Q1025:Q1026" si="885">SUM(G1025:P1025)</f>
        <v>6281416.3000000017</v>
      </c>
    </row>
    <row r="1026" spans="1:17" s="20" customFormat="1" ht="13.15" customHeight="1" x14ac:dyDescent="0.25">
      <c r="A1026" s="4" t="s">
        <v>1</v>
      </c>
      <c r="B1026" s="4" t="s">
        <v>583</v>
      </c>
      <c r="C1026" s="13" t="s">
        <v>200</v>
      </c>
      <c r="D1026" s="19" t="s">
        <v>675</v>
      </c>
      <c r="E1026" s="13"/>
      <c r="F1026" s="19"/>
      <c r="G1026" s="1">
        <v>0</v>
      </c>
      <c r="H1026" s="1">
        <v>0</v>
      </c>
      <c r="I1026" s="1">
        <v>558.83000000000004</v>
      </c>
      <c r="J1026" s="1">
        <v>0</v>
      </c>
      <c r="K1026" s="1">
        <v>0</v>
      </c>
      <c r="L1026" s="1">
        <v>0</v>
      </c>
      <c r="M1026" s="1">
        <v>0</v>
      </c>
      <c r="N1026" s="1">
        <v>0</v>
      </c>
      <c r="O1026" s="1">
        <v>0</v>
      </c>
      <c r="P1026" s="1">
        <v>0</v>
      </c>
      <c r="Q1026" s="1">
        <f t="shared" si="885"/>
        <v>558.83000000000004</v>
      </c>
    </row>
    <row r="1027" spans="1:17" s="20" customFormat="1" ht="13.15" customHeight="1" x14ac:dyDescent="0.25">
      <c r="A1027" s="4" t="s">
        <v>1</v>
      </c>
      <c r="B1027" s="4" t="s">
        <v>583</v>
      </c>
      <c r="C1027" s="13" t="s">
        <v>200</v>
      </c>
      <c r="D1027" s="19" t="s">
        <v>454</v>
      </c>
      <c r="E1027" s="13"/>
      <c r="F1027" s="19"/>
      <c r="G1027" s="1">
        <v>2636333.2000000011</v>
      </c>
      <c r="H1027" s="1">
        <v>1189282.1099999999</v>
      </c>
      <c r="I1027" s="1">
        <v>1867274.5600000003</v>
      </c>
      <c r="J1027" s="1">
        <v>44626.44</v>
      </c>
      <c r="K1027" s="1">
        <v>43757.5</v>
      </c>
      <c r="L1027" s="1">
        <v>0</v>
      </c>
      <c r="M1027" s="1">
        <v>500701.31999999995</v>
      </c>
      <c r="N1027" s="1">
        <v>0</v>
      </c>
      <c r="O1027" s="1">
        <v>0</v>
      </c>
      <c r="P1027" s="1">
        <v>0</v>
      </c>
      <c r="Q1027" s="1">
        <f t="shared" ref="G1027:Q1027" si="886">Q1025+Q1026</f>
        <v>6281975.1300000018</v>
      </c>
    </row>
    <row r="1028" spans="1:17" ht="13.15" customHeight="1" x14ac:dyDescent="0.2">
      <c r="A1028" s="4" t="s">
        <v>1</v>
      </c>
      <c r="B1028" s="4" t="s">
        <v>583</v>
      </c>
      <c r="C1028" s="9" t="s">
        <v>200</v>
      </c>
      <c r="D1028" s="9" t="s">
        <v>690</v>
      </c>
      <c r="E1028" s="14"/>
      <c r="F1028" s="14">
        <v>788.5</v>
      </c>
      <c r="G1028" s="12"/>
      <c r="H1028" s="12"/>
      <c r="I1028" s="12"/>
      <c r="J1028" s="12"/>
      <c r="K1028" s="12"/>
      <c r="L1028" s="12"/>
      <c r="M1028" s="12"/>
      <c r="N1028" s="12"/>
      <c r="O1028" s="12"/>
      <c r="P1028" s="12"/>
      <c r="Q1028" s="12">
        <f t="shared" ref="Q1028" si="887">Q1027/F1028</f>
        <v>7966.994457831328</v>
      </c>
    </row>
    <row r="1029" spans="1:17" ht="13.15" customHeight="1" x14ac:dyDescent="0.2">
      <c r="A1029" s="4" t="str">
        <f>A1028</f>
        <v>2600</v>
      </c>
      <c r="B1029" s="4" t="str">
        <f t="shared" ref="B1029" si="888">B1028</f>
        <v>PARKPLATTE CANYO</v>
      </c>
      <c r="C1029" s="9" t="str">
        <f t="shared" ref="C1029" si="889">C1028</f>
        <v xml:space="preserve">$ </v>
      </c>
      <c r="D1029" s="9" t="s">
        <v>691</v>
      </c>
      <c r="E1029" s="14"/>
      <c r="F1029" s="14">
        <v>797</v>
      </c>
      <c r="G1029" s="12"/>
      <c r="H1029" s="12"/>
      <c r="I1029" s="12"/>
      <c r="J1029" s="12"/>
      <c r="K1029" s="12"/>
      <c r="L1029" s="12"/>
      <c r="M1029" s="12"/>
      <c r="N1029" s="12"/>
      <c r="O1029" s="12"/>
      <c r="P1029" s="12"/>
      <c r="Q1029" s="12">
        <f t="shared" ref="Q1029" si="890">Q1027/F1029</f>
        <v>7882.0265119197011</v>
      </c>
    </row>
    <row r="1030" spans="1:17" s="25" customFormat="1" ht="13.15" customHeight="1" x14ac:dyDescent="0.2">
      <c r="A1030" s="4" t="s">
        <v>1</v>
      </c>
      <c r="B1030" s="4" t="s">
        <v>583</v>
      </c>
      <c r="C1030" s="14" t="s">
        <v>199</v>
      </c>
      <c r="D1030" s="2" t="s">
        <v>676</v>
      </c>
      <c r="E1030" s="14"/>
      <c r="F1030" s="14"/>
      <c r="G1030" s="24">
        <v>41.966629052859695</v>
      </c>
      <c r="H1030" s="24">
        <v>18.931658998783707</v>
      </c>
      <c r="I1030" s="24">
        <v>29.724322706766266</v>
      </c>
      <c r="J1030" s="24">
        <v>0.7103886767536437</v>
      </c>
      <c r="K1030" s="24">
        <v>0.69655640295411336</v>
      </c>
      <c r="L1030" s="24">
        <v>0</v>
      </c>
      <c r="M1030" s="24">
        <v>7.9704441618825674</v>
      </c>
      <c r="N1030" s="24">
        <v>0</v>
      </c>
      <c r="O1030" s="24">
        <v>0</v>
      </c>
      <c r="P1030" s="24">
        <v>0</v>
      </c>
      <c r="Q1030" s="24">
        <f t="shared" ref="G1030:Q1030" si="891">(Q1027/$Q1027)*100</f>
        <v>100</v>
      </c>
    </row>
    <row r="1031" spans="1:17" ht="13.15" customHeight="1" x14ac:dyDescent="0.2">
      <c r="A1031" s="4" t="s">
        <v>1</v>
      </c>
      <c r="B1031" s="4" t="s">
        <v>583</v>
      </c>
      <c r="C1031" s="9"/>
      <c r="D1031" s="9"/>
      <c r="E1031" s="14"/>
      <c r="F1031" s="14"/>
      <c r="G1031" s="12"/>
      <c r="H1031" s="12"/>
      <c r="I1031" s="12"/>
      <c r="J1031" s="12"/>
      <c r="K1031" s="12"/>
      <c r="L1031" s="12"/>
      <c r="M1031" s="12"/>
      <c r="N1031" s="12"/>
      <c r="O1031" s="12"/>
      <c r="P1031" s="12"/>
      <c r="Q1031" s="12"/>
    </row>
    <row r="1032" spans="1:17" ht="13.15" customHeight="1" x14ac:dyDescent="0.2">
      <c r="A1032" s="4" t="s">
        <v>119</v>
      </c>
      <c r="B1032" s="4" t="s">
        <v>584</v>
      </c>
      <c r="C1032" s="15"/>
      <c r="D1032" s="16" t="s">
        <v>284</v>
      </c>
      <c r="E1032" s="17" t="s">
        <v>283</v>
      </c>
      <c r="F1032" s="17"/>
      <c r="G1032" s="27"/>
      <c r="H1032" s="27"/>
      <c r="I1032" s="27"/>
      <c r="J1032" s="27"/>
      <c r="K1032" s="27"/>
      <c r="L1032" s="27"/>
      <c r="M1032" s="27"/>
      <c r="N1032" s="27"/>
      <c r="O1032" s="27"/>
      <c r="P1032" s="27"/>
      <c r="Q1032" s="27"/>
    </row>
    <row r="1033" spans="1:17" s="20" customFormat="1" ht="13.15" customHeight="1" x14ac:dyDescent="0.25">
      <c r="A1033" s="4" t="s">
        <v>119</v>
      </c>
      <c r="B1033" s="4" t="s">
        <v>584</v>
      </c>
      <c r="C1033" s="13" t="s">
        <v>200</v>
      </c>
      <c r="D1033" s="19" t="s">
        <v>674</v>
      </c>
      <c r="E1033" s="13"/>
      <c r="F1033" s="19"/>
      <c r="G1033" s="1">
        <v>3469833.71</v>
      </c>
      <c r="H1033" s="1">
        <v>631113.11</v>
      </c>
      <c r="I1033" s="1">
        <v>1483581.25</v>
      </c>
      <c r="J1033" s="1">
        <v>0</v>
      </c>
      <c r="K1033" s="1">
        <v>0</v>
      </c>
      <c r="L1033" s="1">
        <v>0</v>
      </c>
      <c r="M1033" s="1">
        <v>637788.01</v>
      </c>
      <c r="N1033" s="1">
        <v>0</v>
      </c>
      <c r="O1033" s="1">
        <v>166302</v>
      </c>
      <c r="P1033" s="1">
        <v>0</v>
      </c>
      <c r="Q1033" s="1">
        <f t="shared" ref="Q1033:Q1034" si="892">SUM(G1033:P1033)</f>
        <v>6388618.0800000001</v>
      </c>
    </row>
    <row r="1034" spans="1:17" s="20" customFormat="1" ht="13.15" customHeight="1" x14ac:dyDescent="0.25">
      <c r="A1034" s="4" t="s">
        <v>119</v>
      </c>
      <c r="B1034" s="4" t="s">
        <v>584</v>
      </c>
      <c r="C1034" s="13" t="s">
        <v>200</v>
      </c>
      <c r="D1034" s="19" t="s">
        <v>675</v>
      </c>
      <c r="E1034" s="13"/>
      <c r="F1034" s="19"/>
      <c r="G1034" s="1">
        <v>25374.02</v>
      </c>
      <c r="H1034" s="1">
        <v>8259.17</v>
      </c>
      <c r="I1034" s="1">
        <v>46659.09</v>
      </c>
      <c r="J1034" s="1">
        <v>0</v>
      </c>
      <c r="K1034" s="1">
        <v>0</v>
      </c>
      <c r="L1034" s="1">
        <v>0</v>
      </c>
      <c r="M1034" s="1">
        <v>0</v>
      </c>
      <c r="N1034" s="1">
        <v>0</v>
      </c>
      <c r="O1034" s="1">
        <v>0</v>
      </c>
      <c r="P1034" s="1">
        <v>0</v>
      </c>
      <c r="Q1034" s="1">
        <f t="shared" si="892"/>
        <v>80292.28</v>
      </c>
    </row>
    <row r="1035" spans="1:17" s="20" customFormat="1" ht="13.15" customHeight="1" x14ac:dyDescent="0.25">
      <c r="A1035" s="4" t="s">
        <v>119</v>
      </c>
      <c r="B1035" s="4" t="s">
        <v>584</v>
      </c>
      <c r="C1035" s="13" t="s">
        <v>200</v>
      </c>
      <c r="D1035" s="19" t="s">
        <v>454</v>
      </c>
      <c r="E1035" s="13"/>
      <c r="F1035" s="19"/>
      <c r="G1035" s="1">
        <v>3495207.73</v>
      </c>
      <c r="H1035" s="1">
        <v>639372.28</v>
      </c>
      <c r="I1035" s="1">
        <v>1530240.34</v>
      </c>
      <c r="J1035" s="1">
        <v>0</v>
      </c>
      <c r="K1035" s="1">
        <v>0</v>
      </c>
      <c r="L1035" s="1">
        <v>0</v>
      </c>
      <c r="M1035" s="1">
        <v>637788.01</v>
      </c>
      <c r="N1035" s="1">
        <v>0</v>
      </c>
      <c r="O1035" s="1">
        <v>166302</v>
      </c>
      <c r="P1035" s="1">
        <v>0</v>
      </c>
      <c r="Q1035" s="1">
        <f t="shared" ref="G1035:Q1035" si="893">Q1033+Q1034</f>
        <v>6468910.3600000003</v>
      </c>
    </row>
    <row r="1036" spans="1:17" ht="13.15" customHeight="1" x14ac:dyDescent="0.2">
      <c r="A1036" s="4" t="s">
        <v>119</v>
      </c>
      <c r="B1036" s="4" t="s">
        <v>584</v>
      </c>
      <c r="C1036" s="9" t="s">
        <v>200</v>
      </c>
      <c r="D1036" s="9" t="s">
        <v>690</v>
      </c>
      <c r="E1036" s="14"/>
      <c r="F1036" s="14">
        <v>590.9</v>
      </c>
      <c r="G1036" s="12"/>
      <c r="H1036" s="12"/>
      <c r="I1036" s="12"/>
      <c r="J1036" s="12"/>
      <c r="K1036" s="12"/>
      <c r="L1036" s="12"/>
      <c r="M1036" s="12"/>
      <c r="N1036" s="12"/>
      <c r="O1036" s="12"/>
      <c r="P1036" s="12"/>
      <c r="Q1036" s="12">
        <f t="shared" ref="Q1036" si="894">Q1035/F1036</f>
        <v>10947.555187002878</v>
      </c>
    </row>
    <row r="1037" spans="1:17" ht="13.15" customHeight="1" x14ac:dyDescent="0.2">
      <c r="A1037" s="4" t="str">
        <f>A1036</f>
        <v>2610</v>
      </c>
      <c r="B1037" s="4" t="str">
        <f t="shared" ref="B1037" si="895">B1036</f>
        <v xml:space="preserve">PARKPARK COUNTY </v>
      </c>
      <c r="C1037" s="9" t="str">
        <f t="shared" ref="C1037" si="896">C1036</f>
        <v xml:space="preserve">$ </v>
      </c>
      <c r="D1037" s="9" t="s">
        <v>691</v>
      </c>
      <c r="E1037" s="14"/>
      <c r="F1037" s="14">
        <v>595</v>
      </c>
      <c r="G1037" s="12"/>
      <c r="H1037" s="12"/>
      <c r="I1037" s="12"/>
      <c r="J1037" s="12"/>
      <c r="K1037" s="12"/>
      <c r="L1037" s="12"/>
      <c r="M1037" s="12"/>
      <c r="N1037" s="12"/>
      <c r="O1037" s="12"/>
      <c r="P1037" s="12"/>
      <c r="Q1037" s="12">
        <f t="shared" ref="Q1037" si="897">Q1035/F1037</f>
        <v>10872.118252100841</v>
      </c>
    </row>
    <row r="1038" spans="1:17" s="25" customFormat="1" ht="13.15" customHeight="1" x14ac:dyDescent="0.2">
      <c r="A1038" s="4" t="s">
        <v>119</v>
      </c>
      <c r="B1038" s="4" t="s">
        <v>584</v>
      </c>
      <c r="C1038" s="14" t="s">
        <v>199</v>
      </c>
      <c r="D1038" s="2" t="s">
        <v>676</v>
      </c>
      <c r="E1038" s="14"/>
      <c r="F1038" s="14"/>
      <c r="G1038" s="24">
        <v>54.030857369926508</v>
      </c>
      <c r="H1038" s="24">
        <v>9.8837709045020681</v>
      </c>
      <c r="I1038" s="24">
        <v>23.655302900193533</v>
      </c>
      <c r="J1038" s="24">
        <v>0</v>
      </c>
      <c r="K1038" s="24">
        <v>0</v>
      </c>
      <c r="L1038" s="24">
        <v>0</v>
      </c>
      <c r="M1038" s="24">
        <v>9.8592803811861742</v>
      </c>
      <c r="N1038" s="24">
        <v>0</v>
      </c>
      <c r="O1038" s="24">
        <v>2.5707884441917046</v>
      </c>
      <c r="P1038" s="24">
        <v>0</v>
      </c>
      <c r="Q1038" s="24">
        <f t="shared" ref="G1038:Q1038" si="898">(Q1035/$Q1035)*100</f>
        <v>100</v>
      </c>
    </row>
    <row r="1039" spans="1:17" ht="13.15" customHeight="1" x14ac:dyDescent="0.2">
      <c r="A1039" s="4" t="s">
        <v>119</v>
      </c>
      <c r="B1039" s="4" t="s">
        <v>584</v>
      </c>
      <c r="C1039" s="9"/>
      <c r="D1039" s="9"/>
      <c r="E1039" s="14"/>
      <c r="F1039" s="14"/>
      <c r="G1039" s="12"/>
      <c r="H1039" s="12"/>
      <c r="I1039" s="12"/>
      <c r="J1039" s="12"/>
      <c r="K1039" s="12"/>
      <c r="L1039" s="12"/>
      <c r="M1039" s="12"/>
      <c r="N1039" s="12"/>
      <c r="O1039" s="12"/>
      <c r="P1039" s="12"/>
      <c r="Q1039" s="12"/>
    </row>
    <row r="1040" spans="1:17" ht="13.15" customHeight="1" x14ac:dyDescent="0.2">
      <c r="A1040" s="4" t="s">
        <v>186</v>
      </c>
      <c r="B1040" s="4" t="s">
        <v>585</v>
      </c>
      <c r="C1040" s="15"/>
      <c r="D1040" s="16" t="s">
        <v>281</v>
      </c>
      <c r="E1040" s="17" t="s">
        <v>282</v>
      </c>
      <c r="F1040" s="17"/>
      <c r="G1040" s="27"/>
      <c r="H1040" s="27"/>
      <c r="I1040" s="27"/>
      <c r="J1040" s="27"/>
      <c r="K1040" s="27"/>
      <c r="L1040" s="27"/>
      <c r="M1040" s="27"/>
      <c r="N1040" s="27"/>
      <c r="O1040" s="27"/>
      <c r="P1040" s="27"/>
      <c r="Q1040" s="27"/>
    </row>
    <row r="1041" spans="1:17" s="20" customFormat="1" ht="13.15" customHeight="1" x14ac:dyDescent="0.25">
      <c r="A1041" s="4" t="s">
        <v>186</v>
      </c>
      <c r="B1041" s="4" t="s">
        <v>585</v>
      </c>
      <c r="C1041" s="13" t="s">
        <v>200</v>
      </c>
      <c r="D1041" s="19" t="s">
        <v>674</v>
      </c>
      <c r="E1041" s="13"/>
      <c r="F1041" s="19"/>
      <c r="G1041" s="1">
        <v>1848039.28</v>
      </c>
      <c r="H1041" s="1">
        <v>0</v>
      </c>
      <c r="I1041" s="1">
        <v>1501094.0300000003</v>
      </c>
      <c r="J1041" s="1">
        <v>0</v>
      </c>
      <c r="K1041" s="1">
        <v>61664.249999999993</v>
      </c>
      <c r="L1041" s="1">
        <v>256523.75</v>
      </c>
      <c r="M1041" s="1">
        <v>1201690.7599999998</v>
      </c>
      <c r="N1041" s="1">
        <v>0</v>
      </c>
      <c r="O1041" s="1">
        <v>0</v>
      </c>
      <c r="P1041" s="1">
        <v>0</v>
      </c>
      <c r="Q1041" s="1">
        <f t="shared" ref="Q1041:Q1042" si="899">SUM(G1041:P1041)</f>
        <v>4869012.07</v>
      </c>
    </row>
    <row r="1042" spans="1:17" s="20" customFormat="1" ht="13.15" customHeight="1" x14ac:dyDescent="0.25">
      <c r="A1042" s="4" t="s">
        <v>186</v>
      </c>
      <c r="B1042" s="4" t="s">
        <v>585</v>
      </c>
      <c r="C1042" s="13" t="s">
        <v>200</v>
      </c>
      <c r="D1042" s="19" t="s">
        <v>675</v>
      </c>
      <c r="E1042" s="13"/>
      <c r="F1042" s="19"/>
      <c r="G1042" s="1">
        <v>0</v>
      </c>
      <c r="H1042" s="1">
        <v>0</v>
      </c>
      <c r="I1042" s="1">
        <v>0</v>
      </c>
      <c r="J1042" s="1">
        <v>0</v>
      </c>
      <c r="K1042" s="1">
        <v>0</v>
      </c>
      <c r="L1042" s="1">
        <v>6773.86</v>
      </c>
      <c r="M1042" s="1">
        <v>72047.199999999997</v>
      </c>
      <c r="N1042" s="1">
        <v>0</v>
      </c>
      <c r="O1042" s="1">
        <v>0</v>
      </c>
      <c r="P1042" s="1">
        <v>0</v>
      </c>
      <c r="Q1042" s="1">
        <f t="shared" si="899"/>
        <v>78821.06</v>
      </c>
    </row>
    <row r="1043" spans="1:17" s="20" customFormat="1" ht="13.15" customHeight="1" x14ac:dyDescent="0.25">
      <c r="A1043" s="4" t="s">
        <v>186</v>
      </c>
      <c r="B1043" s="4" t="s">
        <v>585</v>
      </c>
      <c r="C1043" s="13" t="s">
        <v>200</v>
      </c>
      <c r="D1043" s="19" t="s">
        <v>454</v>
      </c>
      <c r="E1043" s="13"/>
      <c r="F1043" s="19"/>
      <c r="G1043" s="1">
        <v>1848039.28</v>
      </c>
      <c r="H1043" s="1">
        <v>0</v>
      </c>
      <c r="I1043" s="1">
        <v>1501094.0300000003</v>
      </c>
      <c r="J1043" s="1">
        <v>0</v>
      </c>
      <c r="K1043" s="1">
        <v>61664.249999999993</v>
      </c>
      <c r="L1043" s="1">
        <v>263297.61</v>
      </c>
      <c r="M1043" s="1">
        <v>1273737.9599999997</v>
      </c>
      <c r="N1043" s="1">
        <v>0</v>
      </c>
      <c r="O1043" s="1">
        <v>0</v>
      </c>
      <c r="P1043" s="1">
        <v>0</v>
      </c>
      <c r="Q1043" s="1">
        <f t="shared" ref="G1043:Q1043" si="900">Q1041+Q1042</f>
        <v>4947833.13</v>
      </c>
    </row>
    <row r="1044" spans="1:17" ht="13.15" customHeight="1" x14ac:dyDescent="0.2">
      <c r="A1044" s="4" t="s">
        <v>186</v>
      </c>
      <c r="B1044" s="4" t="s">
        <v>585</v>
      </c>
      <c r="C1044" s="9" t="s">
        <v>200</v>
      </c>
      <c r="D1044" s="9" t="s">
        <v>690</v>
      </c>
      <c r="E1044" s="14"/>
      <c r="F1044" s="14">
        <v>594.79999999999995</v>
      </c>
      <c r="G1044" s="12"/>
      <c r="H1044" s="12"/>
      <c r="I1044" s="12"/>
      <c r="J1044" s="12"/>
      <c r="K1044" s="12"/>
      <c r="L1044" s="12"/>
      <c r="M1044" s="12"/>
      <c r="N1044" s="12"/>
      <c r="O1044" s="12"/>
      <c r="P1044" s="12"/>
      <c r="Q1044" s="12">
        <f t="shared" ref="Q1044" si="901">Q1043/F1044</f>
        <v>8318.4820611970408</v>
      </c>
    </row>
    <row r="1045" spans="1:17" ht="13.15" customHeight="1" x14ac:dyDescent="0.2">
      <c r="A1045" s="4" t="str">
        <f>A1044</f>
        <v>2620</v>
      </c>
      <c r="B1045" s="4" t="str">
        <f t="shared" ref="B1045" si="902">B1044</f>
        <v>PHILLHOLYOKE RE-1</v>
      </c>
      <c r="C1045" s="9" t="str">
        <f t="shared" ref="C1045" si="903">C1044</f>
        <v xml:space="preserve">$ </v>
      </c>
      <c r="D1045" s="9" t="s">
        <v>691</v>
      </c>
      <c r="E1045" s="14"/>
      <c r="F1045" s="14">
        <v>558</v>
      </c>
      <c r="G1045" s="12"/>
      <c r="H1045" s="12"/>
      <c r="I1045" s="12"/>
      <c r="J1045" s="12"/>
      <c r="K1045" s="12"/>
      <c r="L1045" s="12"/>
      <c r="M1045" s="12"/>
      <c r="N1045" s="12"/>
      <c r="O1045" s="12"/>
      <c r="P1045" s="12"/>
      <c r="Q1045" s="12">
        <f t="shared" ref="Q1045" si="904">Q1043/F1045</f>
        <v>8867.0844623655903</v>
      </c>
    </row>
    <row r="1046" spans="1:17" s="25" customFormat="1" ht="13.15" customHeight="1" x14ac:dyDescent="0.2">
      <c r="A1046" s="4" t="s">
        <v>186</v>
      </c>
      <c r="B1046" s="4" t="s">
        <v>585</v>
      </c>
      <c r="C1046" s="14" t="s">
        <v>199</v>
      </c>
      <c r="D1046" s="2" t="s">
        <v>676</v>
      </c>
      <c r="E1046" s="14"/>
      <c r="F1046" s="14"/>
      <c r="G1046" s="24">
        <v>37.35047709662755</v>
      </c>
      <c r="H1046" s="24">
        <v>0</v>
      </c>
      <c r="I1046" s="24">
        <v>30.338412605277178</v>
      </c>
      <c r="J1046" s="24">
        <v>0</v>
      </c>
      <c r="K1046" s="24">
        <v>1.2462879886977918</v>
      </c>
      <c r="L1046" s="24">
        <v>5.3214731192844411</v>
      </c>
      <c r="M1046" s="24">
        <v>25.74334919011304</v>
      </c>
      <c r="N1046" s="24">
        <v>0</v>
      </c>
      <c r="O1046" s="24">
        <v>0</v>
      </c>
      <c r="P1046" s="24">
        <v>0</v>
      </c>
      <c r="Q1046" s="24">
        <f t="shared" ref="G1046:Q1046" si="905">(Q1043/$Q1043)*100</f>
        <v>100</v>
      </c>
    </row>
    <row r="1047" spans="1:17" ht="13.15" customHeight="1" x14ac:dyDescent="0.2">
      <c r="A1047" s="4" t="s">
        <v>186</v>
      </c>
      <c r="B1047" s="4" t="s">
        <v>585</v>
      </c>
      <c r="C1047" s="9"/>
      <c r="D1047" s="9"/>
      <c r="E1047" s="14"/>
      <c r="F1047" s="14"/>
      <c r="G1047" s="12"/>
      <c r="H1047" s="12"/>
      <c r="I1047" s="12"/>
      <c r="J1047" s="12"/>
      <c r="K1047" s="12"/>
      <c r="L1047" s="12"/>
      <c r="M1047" s="12"/>
      <c r="N1047" s="12"/>
      <c r="O1047" s="12"/>
      <c r="P1047" s="12"/>
      <c r="Q1047" s="12"/>
    </row>
    <row r="1048" spans="1:17" ht="13.15" customHeight="1" x14ac:dyDescent="0.2">
      <c r="A1048" s="4" t="s">
        <v>64</v>
      </c>
      <c r="B1048" s="4" t="s">
        <v>586</v>
      </c>
      <c r="C1048" s="15"/>
      <c r="D1048" s="16" t="s">
        <v>281</v>
      </c>
      <c r="E1048" s="17" t="s">
        <v>280</v>
      </c>
      <c r="F1048" s="17"/>
      <c r="G1048" s="27"/>
      <c r="H1048" s="27"/>
      <c r="I1048" s="27"/>
      <c r="J1048" s="27"/>
      <c r="K1048" s="27"/>
      <c r="L1048" s="27"/>
      <c r="M1048" s="27"/>
      <c r="N1048" s="27"/>
      <c r="O1048" s="27"/>
      <c r="P1048" s="27"/>
      <c r="Q1048" s="27"/>
    </row>
    <row r="1049" spans="1:17" s="20" customFormat="1" ht="13.15" customHeight="1" x14ac:dyDescent="0.25">
      <c r="A1049" s="4" t="s">
        <v>64</v>
      </c>
      <c r="B1049" s="4" t="s">
        <v>586</v>
      </c>
      <c r="C1049" s="13" t="s">
        <v>200</v>
      </c>
      <c r="D1049" s="19" t="s">
        <v>674</v>
      </c>
      <c r="E1049" s="13"/>
      <c r="F1049" s="19"/>
      <c r="G1049" s="1">
        <v>1122620.97</v>
      </c>
      <c r="H1049" s="1">
        <v>246858.38999999998</v>
      </c>
      <c r="I1049" s="1">
        <v>1051094.21</v>
      </c>
      <c r="J1049" s="1">
        <v>0</v>
      </c>
      <c r="K1049" s="1">
        <v>0</v>
      </c>
      <c r="L1049" s="1">
        <v>0</v>
      </c>
      <c r="M1049" s="1">
        <v>623638.57999999996</v>
      </c>
      <c r="N1049" s="1">
        <v>0</v>
      </c>
      <c r="O1049" s="1">
        <v>0</v>
      </c>
      <c r="P1049" s="1">
        <v>0</v>
      </c>
      <c r="Q1049" s="1">
        <f t="shared" ref="Q1049:Q1050" si="906">SUM(G1049:P1049)</f>
        <v>3044212.15</v>
      </c>
    </row>
    <row r="1050" spans="1:17" s="20" customFormat="1" ht="13.15" customHeight="1" x14ac:dyDescent="0.25">
      <c r="A1050" s="4" t="s">
        <v>64</v>
      </c>
      <c r="B1050" s="4" t="s">
        <v>586</v>
      </c>
      <c r="C1050" s="13" t="s">
        <v>200</v>
      </c>
      <c r="D1050" s="19" t="s">
        <v>675</v>
      </c>
      <c r="E1050" s="13"/>
      <c r="F1050" s="19"/>
      <c r="G1050" s="1">
        <v>0</v>
      </c>
      <c r="H1050" s="1">
        <v>0</v>
      </c>
      <c r="I1050" s="1">
        <v>0</v>
      </c>
      <c r="J1050" s="1">
        <v>0</v>
      </c>
      <c r="K1050" s="1">
        <v>0</v>
      </c>
      <c r="L1050" s="1">
        <v>0</v>
      </c>
      <c r="M1050" s="1">
        <v>0</v>
      </c>
      <c r="N1050" s="1">
        <v>0</v>
      </c>
      <c r="O1050" s="1">
        <v>114862.93</v>
      </c>
      <c r="P1050" s="1">
        <v>0</v>
      </c>
      <c r="Q1050" s="1">
        <f t="shared" si="906"/>
        <v>114862.93</v>
      </c>
    </row>
    <row r="1051" spans="1:17" s="20" customFormat="1" ht="13.15" customHeight="1" x14ac:dyDescent="0.25">
      <c r="A1051" s="4" t="s">
        <v>64</v>
      </c>
      <c r="B1051" s="4" t="s">
        <v>586</v>
      </c>
      <c r="C1051" s="13" t="s">
        <v>200</v>
      </c>
      <c r="D1051" s="19" t="s">
        <v>454</v>
      </c>
      <c r="E1051" s="13"/>
      <c r="F1051" s="19"/>
      <c r="G1051" s="1">
        <v>1122620.97</v>
      </c>
      <c r="H1051" s="1">
        <v>246858.38999999998</v>
      </c>
      <c r="I1051" s="1">
        <v>1051094.21</v>
      </c>
      <c r="J1051" s="1">
        <v>0</v>
      </c>
      <c r="K1051" s="1">
        <v>0</v>
      </c>
      <c r="L1051" s="1">
        <v>0</v>
      </c>
      <c r="M1051" s="1">
        <v>623638.57999999996</v>
      </c>
      <c r="N1051" s="1">
        <v>0</v>
      </c>
      <c r="O1051" s="1">
        <v>114862.93</v>
      </c>
      <c r="P1051" s="1">
        <v>0</v>
      </c>
      <c r="Q1051" s="1">
        <f t="shared" ref="G1051:Q1051" si="907">Q1049+Q1050</f>
        <v>3159075.08</v>
      </c>
    </row>
    <row r="1052" spans="1:17" ht="13.15" customHeight="1" x14ac:dyDescent="0.2">
      <c r="A1052" s="4" t="s">
        <v>64</v>
      </c>
      <c r="B1052" s="4" t="s">
        <v>586</v>
      </c>
      <c r="C1052" s="9" t="s">
        <v>200</v>
      </c>
      <c r="D1052" s="9" t="s">
        <v>690</v>
      </c>
      <c r="E1052" s="14"/>
      <c r="F1052" s="14">
        <v>318</v>
      </c>
      <c r="G1052" s="12"/>
      <c r="H1052" s="12"/>
      <c r="I1052" s="12"/>
      <c r="J1052" s="12"/>
      <c r="K1052" s="12"/>
      <c r="L1052" s="12"/>
      <c r="M1052" s="12"/>
      <c r="N1052" s="12"/>
      <c r="O1052" s="12"/>
      <c r="P1052" s="12"/>
      <c r="Q1052" s="12">
        <f t="shared" ref="Q1052" si="908">Q1051/F1052</f>
        <v>9934.1983647798752</v>
      </c>
    </row>
    <row r="1053" spans="1:17" ht="13.15" customHeight="1" x14ac:dyDescent="0.2">
      <c r="A1053" s="4" t="str">
        <f>A1052</f>
        <v>2630</v>
      </c>
      <c r="B1053" s="4" t="str">
        <f t="shared" ref="B1053" si="909">B1052</f>
        <v>PHILLHAXTUN RE-2J</v>
      </c>
      <c r="C1053" s="9" t="str">
        <f t="shared" ref="C1053" si="910">C1052</f>
        <v xml:space="preserve">$ </v>
      </c>
      <c r="D1053" s="9" t="s">
        <v>691</v>
      </c>
      <c r="E1053" s="14"/>
      <c r="F1053" s="14">
        <v>336</v>
      </c>
      <c r="G1053" s="12"/>
      <c r="H1053" s="12"/>
      <c r="I1053" s="12"/>
      <c r="J1053" s="12"/>
      <c r="K1053" s="12"/>
      <c r="L1053" s="12"/>
      <c r="M1053" s="12"/>
      <c r="N1053" s="12"/>
      <c r="O1053" s="12"/>
      <c r="P1053" s="12"/>
      <c r="Q1053" s="12">
        <f t="shared" ref="Q1053" si="911">Q1051/F1053</f>
        <v>9402.0091666666667</v>
      </c>
    </row>
    <row r="1054" spans="1:17" s="25" customFormat="1" ht="13.15" customHeight="1" x14ac:dyDescent="0.2">
      <c r="A1054" s="4" t="s">
        <v>64</v>
      </c>
      <c r="B1054" s="4" t="s">
        <v>586</v>
      </c>
      <c r="C1054" s="14" t="s">
        <v>199</v>
      </c>
      <c r="D1054" s="2" t="s">
        <v>676</v>
      </c>
      <c r="E1054" s="14"/>
      <c r="F1054" s="14"/>
      <c r="G1054" s="24">
        <v>35.536381427186591</v>
      </c>
      <c r="H1054" s="24">
        <v>7.814261571776254</v>
      </c>
      <c r="I1054" s="24">
        <v>33.27221365058535</v>
      </c>
      <c r="J1054" s="24">
        <v>0</v>
      </c>
      <c r="K1054" s="24">
        <v>0</v>
      </c>
      <c r="L1054" s="24">
        <v>0</v>
      </c>
      <c r="M1054" s="24">
        <v>19.741176268593147</v>
      </c>
      <c r="N1054" s="24">
        <v>0</v>
      </c>
      <c r="O1054" s="24">
        <v>3.6359670818586558</v>
      </c>
      <c r="P1054" s="24">
        <v>0</v>
      </c>
      <c r="Q1054" s="24">
        <f t="shared" ref="G1054:Q1054" si="912">(Q1051/$Q1051)*100</f>
        <v>100</v>
      </c>
    </row>
    <row r="1055" spans="1:17" ht="13.15" customHeight="1" x14ac:dyDescent="0.2">
      <c r="A1055" s="4" t="s">
        <v>64</v>
      </c>
      <c r="B1055" s="4" t="s">
        <v>586</v>
      </c>
      <c r="C1055" s="9"/>
      <c r="D1055" s="9"/>
      <c r="E1055" s="14"/>
      <c r="F1055" s="14"/>
      <c r="G1055" s="12"/>
      <c r="H1055" s="12"/>
      <c r="I1055" s="12"/>
      <c r="J1055" s="12"/>
      <c r="K1055" s="12"/>
      <c r="L1055" s="12"/>
      <c r="M1055" s="12"/>
      <c r="N1055" s="12"/>
      <c r="O1055" s="12"/>
      <c r="P1055" s="12"/>
      <c r="Q1055" s="12"/>
    </row>
    <row r="1056" spans="1:17" ht="13.15" customHeight="1" x14ac:dyDescent="0.2">
      <c r="A1056" s="4" t="s">
        <v>54</v>
      </c>
      <c r="B1056" s="4" t="s">
        <v>587</v>
      </c>
      <c r="C1056" s="15"/>
      <c r="D1056" s="16" t="s">
        <v>279</v>
      </c>
      <c r="E1056" s="17" t="s">
        <v>278</v>
      </c>
      <c r="F1056" s="17"/>
      <c r="G1056" s="27"/>
      <c r="H1056" s="27"/>
      <c r="I1056" s="27"/>
      <c r="J1056" s="27"/>
      <c r="K1056" s="27"/>
      <c r="L1056" s="27"/>
      <c r="M1056" s="27"/>
      <c r="N1056" s="27"/>
      <c r="O1056" s="27"/>
      <c r="P1056" s="27"/>
      <c r="Q1056" s="27"/>
    </row>
    <row r="1057" spans="1:17" s="20" customFormat="1" ht="13.15" customHeight="1" x14ac:dyDescent="0.25">
      <c r="A1057" s="4" t="s">
        <v>54</v>
      </c>
      <c r="B1057" s="4" t="s">
        <v>587</v>
      </c>
      <c r="C1057" s="13" t="s">
        <v>200</v>
      </c>
      <c r="D1057" s="19" t="s">
        <v>674</v>
      </c>
      <c r="E1057" s="13"/>
      <c r="F1057" s="19"/>
      <c r="G1057" s="1">
        <v>9274876.4099999983</v>
      </c>
      <c r="H1057" s="1">
        <v>5331665.570000004</v>
      </c>
      <c r="I1057" s="1">
        <v>7399267.5499999989</v>
      </c>
      <c r="J1057" s="1">
        <v>0</v>
      </c>
      <c r="K1057" s="1">
        <v>0</v>
      </c>
      <c r="L1057" s="1">
        <v>0</v>
      </c>
      <c r="M1057" s="1">
        <v>1840614.2999999993</v>
      </c>
      <c r="N1057" s="1">
        <v>0</v>
      </c>
      <c r="O1057" s="1">
        <v>188159.35</v>
      </c>
      <c r="P1057" s="1">
        <v>0</v>
      </c>
      <c r="Q1057" s="1">
        <f t="shared" ref="Q1057:Q1058" si="913">SUM(G1057:P1057)</f>
        <v>24034583.180000003</v>
      </c>
    </row>
    <row r="1058" spans="1:17" s="20" customFormat="1" ht="13.15" customHeight="1" x14ac:dyDescent="0.25">
      <c r="A1058" s="4" t="s">
        <v>54</v>
      </c>
      <c r="B1058" s="4" t="s">
        <v>587</v>
      </c>
      <c r="C1058" s="13" t="s">
        <v>200</v>
      </c>
      <c r="D1058" s="19" t="s">
        <v>675</v>
      </c>
      <c r="E1058" s="13"/>
      <c r="F1058" s="19"/>
      <c r="G1058" s="1">
        <v>0</v>
      </c>
      <c r="H1058" s="1">
        <v>0</v>
      </c>
      <c r="I1058" s="1">
        <v>0</v>
      </c>
      <c r="J1058" s="1">
        <v>0</v>
      </c>
      <c r="K1058" s="1">
        <v>0</v>
      </c>
      <c r="L1058" s="1">
        <v>0</v>
      </c>
      <c r="M1058" s="1">
        <v>199849.13</v>
      </c>
      <c r="N1058" s="1">
        <v>0</v>
      </c>
      <c r="O1058" s="1">
        <v>212490</v>
      </c>
      <c r="P1058" s="1">
        <v>0</v>
      </c>
      <c r="Q1058" s="1">
        <f t="shared" si="913"/>
        <v>412339.13</v>
      </c>
    </row>
    <row r="1059" spans="1:17" s="20" customFormat="1" ht="13.15" customHeight="1" x14ac:dyDescent="0.25">
      <c r="A1059" s="4" t="s">
        <v>54</v>
      </c>
      <c r="B1059" s="4" t="s">
        <v>587</v>
      </c>
      <c r="C1059" s="13" t="s">
        <v>200</v>
      </c>
      <c r="D1059" s="19" t="s">
        <v>454</v>
      </c>
      <c r="E1059" s="13"/>
      <c r="F1059" s="19"/>
      <c r="G1059" s="1">
        <v>9274876.4099999983</v>
      </c>
      <c r="H1059" s="1">
        <v>5331665.570000004</v>
      </c>
      <c r="I1059" s="1">
        <v>7399267.5499999989</v>
      </c>
      <c r="J1059" s="1">
        <v>0</v>
      </c>
      <c r="K1059" s="1">
        <v>0</v>
      </c>
      <c r="L1059" s="1">
        <v>0</v>
      </c>
      <c r="M1059" s="1">
        <v>2040463.4299999992</v>
      </c>
      <c r="N1059" s="1">
        <v>0</v>
      </c>
      <c r="O1059" s="1">
        <v>400649.35</v>
      </c>
      <c r="P1059" s="1">
        <v>0</v>
      </c>
      <c r="Q1059" s="1">
        <f t="shared" ref="G1059:Q1059" si="914">Q1057+Q1058</f>
        <v>24446922.310000002</v>
      </c>
    </row>
    <row r="1060" spans="1:17" ht="13.15" customHeight="1" x14ac:dyDescent="0.2">
      <c r="A1060" s="4" t="s">
        <v>54</v>
      </c>
      <c r="B1060" s="4" t="s">
        <v>587</v>
      </c>
      <c r="C1060" s="9" t="s">
        <v>200</v>
      </c>
      <c r="D1060" s="9" t="s">
        <v>690</v>
      </c>
      <c r="E1060" s="14"/>
      <c r="F1060" s="14">
        <v>1634.7</v>
      </c>
      <c r="G1060" s="12"/>
      <c r="H1060" s="12"/>
      <c r="I1060" s="12"/>
      <c r="J1060" s="12"/>
      <c r="K1060" s="12"/>
      <c r="L1060" s="12"/>
      <c r="M1060" s="12"/>
      <c r="N1060" s="12"/>
      <c r="O1060" s="12"/>
      <c r="P1060" s="12"/>
      <c r="Q1060" s="12">
        <f t="shared" ref="Q1060" si="915">Q1059/F1060</f>
        <v>14954.990096042089</v>
      </c>
    </row>
    <row r="1061" spans="1:17" ht="13.15" customHeight="1" x14ac:dyDescent="0.2">
      <c r="A1061" s="4" t="str">
        <f>A1060</f>
        <v>2640</v>
      </c>
      <c r="B1061" s="4" t="str">
        <f t="shared" ref="B1061" si="916">B1060</f>
        <v>PITKIASPEN 1</v>
      </c>
      <c r="C1061" s="9" t="str">
        <f t="shared" ref="C1061" si="917">C1060</f>
        <v xml:space="preserve">$ </v>
      </c>
      <c r="D1061" s="9" t="s">
        <v>691</v>
      </c>
      <c r="E1061" s="14"/>
      <c r="F1061" s="14">
        <v>1572</v>
      </c>
      <c r="G1061" s="12"/>
      <c r="H1061" s="12"/>
      <c r="I1061" s="12"/>
      <c r="J1061" s="12"/>
      <c r="K1061" s="12"/>
      <c r="L1061" s="12"/>
      <c r="M1061" s="12"/>
      <c r="N1061" s="12"/>
      <c r="O1061" s="12"/>
      <c r="P1061" s="12"/>
      <c r="Q1061" s="12">
        <f t="shared" ref="Q1061" si="918">Q1059/F1061</f>
        <v>15551.477296437661</v>
      </c>
    </row>
    <row r="1062" spans="1:17" s="25" customFormat="1" ht="13.15" customHeight="1" x14ac:dyDescent="0.2">
      <c r="A1062" s="4" t="s">
        <v>54</v>
      </c>
      <c r="B1062" s="4" t="s">
        <v>587</v>
      </c>
      <c r="C1062" s="14" t="s">
        <v>199</v>
      </c>
      <c r="D1062" s="2" t="s">
        <v>676</v>
      </c>
      <c r="E1062" s="14"/>
      <c r="F1062" s="14"/>
      <c r="G1062" s="24">
        <v>37.938830468676684</v>
      </c>
      <c r="H1062" s="24">
        <v>21.809148417095795</v>
      </c>
      <c r="I1062" s="24">
        <v>30.266662838672875</v>
      </c>
      <c r="J1062" s="24">
        <v>0</v>
      </c>
      <c r="K1062" s="24">
        <v>0</v>
      </c>
      <c r="L1062" s="24">
        <v>0</v>
      </c>
      <c r="M1062" s="24">
        <v>8.3465043334528399</v>
      </c>
      <c r="N1062" s="24">
        <v>0</v>
      </c>
      <c r="O1062" s="24">
        <v>1.638853942101802</v>
      </c>
      <c r="P1062" s="24">
        <v>0</v>
      </c>
      <c r="Q1062" s="24">
        <f t="shared" ref="G1062:Q1062" si="919">(Q1059/$Q1059)*100</f>
        <v>100</v>
      </c>
    </row>
    <row r="1063" spans="1:17" ht="13.15" customHeight="1" x14ac:dyDescent="0.2">
      <c r="A1063" s="4" t="s">
        <v>54</v>
      </c>
      <c r="B1063" s="4" t="s">
        <v>587</v>
      </c>
      <c r="C1063" s="9"/>
      <c r="D1063" s="9"/>
      <c r="E1063" s="14"/>
      <c r="F1063" s="14"/>
      <c r="G1063" s="12"/>
      <c r="H1063" s="12"/>
      <c r="I1063" s="12"/>
      <c r="J1063" s="12"/>
      <c r="K1063" s="12"/>
      <c r="L1063" s="12"/>
      <c r="M1063" s="12"/>
      <c r="N1063" s="12"/>
      <c r="O1063" s="12"/>
      <c r="P1063" s="12"/>
      <c r="Q1063" s="12"/>
    </row>
    <row r="1064" spans="1:17" ht="13.15" customHeight="1" x14ac:dyDescent="0.2">
      <c r="A1064" s="4" t="s">
        <v>169</v>
      </c>
      <c r="B1064" s="4" t="s">
        <v>588</v>
      </c>
      <c r="C1064" s="15"/>
      <c r="D1064" s="16" t="s">
        <v>274</v>
      </c>
      <c r="E1064" s="17" t="s">
        <v>277</v>
      </c>
      <c r="F1064" s="17"/>
      <c r="G1064" s="27"/>
      <c r="H1064" s="27"/>
      <c r="I1064" s="27"/>
      <c r="J1064" s="27"/>
      <c r="K1064" s="27"/>
      <c r="L1064" s="27"/>
      <c r="M1064" s="27"/>
      <c r="N1064" s="27"/>
      <c r="O1064" s="27"/>
      <c r="P1064" s="27"/>
      <c r="Q1064" s="27"/>
    </row>
    <row r="1065" spans="1:17" s="20" customFormat="1" ht="13.15" customHeight="1" x14ac:dyDescent="0.25">
      <c r="A1065" s="4" t="s">
        <v>169</v>
      </c>
      <c r="B1065" s="4" t="s">
        <v>588</v>
      </c>
      <c r="C1065" s="13" t="s">
        <v>200</v>
      </c>
      <c r="D1065" s="19" t="s">
        <v>674</v>
      </c>
      <c r="E1065" s="13"/>
      <c r="F1065" s="19"/>
      <c r="G1065" s="1">
        <v>813168.01999999979</v>
      </c>
      <c r="H1065" s="1">
        <v>176850.86</v>
      </c>
      <c r="I1065" s="1">
        <v>694959.08000000007</v>
      </c>
      <c r="J1065" s="1">
        <v>0</v>
      </c>
      <c r="K1065" s="1">
        <v>0</v>
      </c>
      <c r="L1065" s="1">
        <v>438915.57000000007</v>
      </c>
      <c r="M1065" s="1">
        <v>1014.14</v>
      </c>
      <c r="N1065" s="1">
        <v>189858.35</v>
      </c>
      <c r="O1065" s="1">
        <v>0</v>
      </c>
      <c r="P1065" s="1">
        <v>0</v>
      </c>
      <c r="Q1065" s="1">
        <f t="shared" ref="Q1065:Q1066" si="920">SUM(G1065:P1065)</f>
        <v>2314766.0200000005</v>
      </c>
    </row>
    <row r="1066" spans="1:17" s="20" customFormat="1" ht="13.15" customHeight="1" x14ac:dyDescent="0.25">
      <c r="A1066" s="4" t="s">
        <v>169</v>
      </c>
      <c r="B1066" s="4" t="s">
        <v>588</v>
      </c>
      <c r="C1066" s="13" t="s">
        <v>200</v>
      </c>
      <c r="D1066" s="19" t="s">
        <v>675</v>
      </c>
      <c r="E1066" s="13"/>
      <c r="F1066" s="19"/>
      <c r="G1066" s="1">
        <v>0</v>
      </c>
      <c r="H1066" s="1">
        <v>0</v>
      </c>
      <c r="I1066" s="1">
        <v>0</v>
      </c>
      <c r="J1066" s="1">
        <v>0</v>
      </c>
      <c r="K1066" s="1">
        <v>0</v>
      </c>
      <c r="L1066" s="1">
        <v>0</v>
      </c>
      <c r="M1066" s="1">
        <v>0</v>
      </c>
      <c r="N1066" s="1">
        <v>0</v>
      </c>
      <c r="O1066" s="1">
        <v>0</v>
      </c>
      <c r="P1066" s="1">
        <v>0</v>
      </c>
      <c r="Q1066" s="1">
        <f t="shared" si="920"/>
        <v>0</v>
      </c>
    </row>
    <row r="1067" spans="1:17" s="20" customFormat="1" ht="13.15" customHeight="1" x14ac:dyDescent="0.25">
      <c r="A1067" s="4" t="s">
        <v>169</v>
      </c>
      <c r="B1067" s="4" t="s">
        <v>588</v>
      </c>
      <c r="C1067" s="13" t="s">
        <v>200</v>
      </c>
      <c r="D1067" s="19" t="s">
        <v>454</v>
      </c>
      <c r="E1067" s="13"/>
      <c r="F1067" s="19"/>
      <c r="G1067" s="1">
        <v>813168.01999999979</v>
      </c>
      <c r="H1067" s="1">
        <v>176850.86</v>
      </c>
      <c r="I1067" s="1">
        <v>694959.08000000007</v>
      </c>
      <c r="J1067" s="1">
        <v>0</v>
      </c>
      <c r="K1067" s="1">
        <v>0</v>
      </c>
      <c r="L1067" s="1">
        <v>438915.57000000007</v>
      </c>
      <c r="M1067" s="1">
        <v>1014.14</v>
      </c>
      <c r="N1067" s="1">
        <v>189858.35</v>
      </c>
      <c r="O1067" s="1">
        <v>0</v>
      </c>
      <c r="P1067" s="1">
        <v>0</v>
      </c>
      <c r="Q1067" s="1">
        <f t="shared" ref="G1067:Q1067" si="921">Q1065+Q1066</f>
        <v>2314766.0200000005</v>
      </c>
    </row>
    <row r="1068" spans="1:17" ht="13.15" customHeight="1" x14ac:dyDescent="0.2">
      <c r="A1068" s="4" t="s">
        <v>169</v>
      </c>
      <c r="B1068" s="4" t="s">
        <v>588</v>
      </c>
      <c r="C1068" s="9" t="s">
        <v>200</v>
      </c>
      <c r="D1068" s="9" t="s">
        <v>690</v>
      </c>
      <c r="E1068" s="14"/>
      <c r="F1068" s="14">
        <v>202</v>
      </c>
      <c r="G1068" s="12"/>
      <c r="H1068" s="12"/>
      <c r="I1068" s="12"/>
      <c r="J1068" s="12"/>
      <c r="K1068" s="12"/>
      <c r="L1068" s="12"/>
      <c r="M1068" s="12"/>
      <c r="N1068" s="12"/>
      <c r="O1068" s="12"/>
      <c r="P1068" s="12"/>
      <c r="Q1068" s="12">
        <f t="shared" ref="Q1068" si="922">Q1067/F1068</f>
        <v>11459.237722772279</v>
      </c>
    </row>
    <row r="1069" spans="1:17" ht="13.15" customHeight="1" x14ac:dyDescent="0.2">
      <c r="A1069" s="4" t="str">
        <f>A1068</f>
        <v>2650</v>
      </c>
      <c r="B1069" s="4" t="str">
        <f t="shared" ref="B1069" si="923">B1068</f>
        <v>PROWEGRANADA RE-1</v>
      </c>
      <c r="C1069" s="9" t="str">
        <f t="shared" ref="C1069" si="924">C1068</f>
        <v xml:space="preserve">$ </v>
      </c>
      <c r="D1069" s="9" t="s">
        <v>691</v>
      </c>
      <c r="E1069" s="14"/>
      <c r="F1069" s="14">
        <v>213</v>
      </c>
      <c r="G1069" s="12"/>
      <c r="H1069" s="12"/>
      <c r="I1069" s="12"/>
      <c r="J1069" s="12"/>
      <c r="K1069" s="12"/>
      <c r="L1069" s="12"/>
      <c r="M1069" s="12"/>
      <c r="N1069" s="12"/>
      <c r="O1069" s="12"/>
      <c r="P1069" s="12"/>
      <c r="Q1069" s="12">
        <f t="shared" ref="Q1069" si="925">Q1067/F1069</f>
        <v>10867.446103286387</v>
      </c>
    </row>
    <row r="1070" spans="1:17" s="25" customFormat="1" ht="13.15" customHeight="1" x14ac:dyDescent="0.2">
      <c r="A1070" s="4" t="s">
        <v>169</v>
      </c>
      <c r="B1070" s="4" t="s">
        <v>588</v>
      </c>
      <c r="C1070" s="14" t="s">
        <v>199</v>
      </c>
      <c r="D1070" s="2" t="s">
        <v>676</v>
      </c>
      <c r="E1070" s="14"/>
      <c r="F1070" s="14"/>
      <c r="G1070" s="24">
        <v>35.129598973463402</v>
      </c>
      <c r="H1070" s="24">
        <v>7.6401182008019948</v>
      </c>
      <c r="I1070" s="24">
        <v>30.022865118782065</v>
      </c>
      <c r="J1070" s="24">
        <v>0</v>
      </c>
      <c r="K1070" s="24">
        <v>0</v>
      </c>
      <c r="L1070" s="24">
        <v>18.96155232138754</v>
      </c>
      <c r="M1070" s="24">
        <v>4.381177152410419E-2</v>
      </c>
      <c r="N1070" s="24">
        <v>8.2020536140408673</v>
      </c>
      <c r="O1070" s="24">
        <v>0</v>
      </c>
      <c r="P1070" s="24">
        <v>0</v>
      </c>
      <c r="Q1070" s="24">
        <f t="shared" ref="G1070:Q1070" si="926">(Q1067/$Q1067)*100</f>
        <v>100</v>
      </c>
    </row>
    <row r="1071" spans="1:17" ht="13.15" customHeight="1" x14ac:dyDescent="0.2">
      <c r="A1071" s="4" t="s">
        <v>169</v>
      </c>
      <c r="B1071" s="4" t="s">
        <v>588</v>
      </c>
      <c r="C1071" s="9"/>
      <c r="D1071" s="9"/>
      <c r="E1071" s="14"/>
      <c r="F1071" s="14"/>
      <c r="G1071" s="12"/>
      <c r="H1071" s="12"/>
      <c r="I1071" s="12"/>
      <c r="J1071" s="12"/>
      <c r="K1071" s="12"/>
      <c r="L1071" s="12"/>
      <c r="M1071" s="12"/>
      <c r="N1071" s="12"/>
      <c r="O1071" s="12"/>
      <c r="P1071" s="12"/>
      <c r="Q1071" s="12"/>
    </row>
    <row r="1072" spans="1:17" ht="13.15" customHeight="1" x14ac:dyDescent="0.2">
      <c r="A1072" s="4" t="s">
        <v>117</v>
      </c>
      <c r="B1072" s="4" t="s">
        <v>589</v>
      </c>
      <c r="C1072" s="15"/>
      <c r="D1072" s="16" t="s">
        <v>274</v>
      </c>
      <c r="E1072" s="17" t="s">
        <v>276</v>
      </c>
      <c r="F1072" s="17"/>
      <c r="G1072" s="27"/>
      <c r="H1072" s="27"/>
      <c r="I1072" s="27"/>
      <c r="J1072" s="27"/>
      <c r="K1072" s="27"/>
      <c r="L1072" s="27"/>
      <c r="M1072" s="27"/>
      <c r="N1072" s="27"/>
      <c r="O1072" s="27"/>
      <c r="P1072" s="27"/>
      <c r="Q1072" s="27"/>
    </row>
    <row r="1073" spans="1:17" s="20" customFormat="1" ht="13.15" customHeight="1" x14ac:dyDescent="0.25">
      <c r="A1073" s="4" t="s">
        <v>117</v>
      </c>
      <c r="B1073" s="4" t="s">
        <v>589</v>
      </c>
      <c r="C1073" s="13" t="s">
        <v>200</v>
      </c>
      <c r="D1073" s="19" t="s">
        <v>674</v>
      </c>
      <c r="E1073" s="13"/>
      <c r="F1073" s="19"/>
      <c r="G1073" s="1">
        <v>3725257.290000001</v>
      </c>
      <c r="H1073" s="1">
        <v>1341326.9799999997</v>
      </c>
      <c r="I1073" s="1">
        <v>2024679.3400000003</v>
      </c>
      <c r="J1073" s="1">
        <v>0</v>
      </c>
      <c r="K1073" s="1">
        <v>0</v>
      </c>
      <c r="L1073" s="1">
        <v>0</v>
      </c>
      <c r="M1073" s="1">
        <v>3601217.8599999994</v>
      </c>
      <c r="N1073" s="1">
        <v>0</v>
      </c>
      <c r="O1073" s="1">
        <v>0</v>
      </c>
      <c r="P1073" s="1">
        <v>0</v>
      </c>
      <c r="Q1073" s="1">
        <f t="shared" ref="Q1073:Q1074" si="927">SUM(G1073:P1073)</f>
        <v>10692481.470000001</v>
      </c>
    </row>
    <row r="1074" spans="1:17" s="20" customFormat="1" ht="13.15" customHeight="1" x14ac:dyDescent="0.25">
      <c r="A1074" s="4" t="s">
        <v>117</v>
      </c>
      <c r="B1074" s="4" t="s">
        <v>589</v>
      </c>
      <c r="C1074" s="13" t="s">
        <v>200</v>
      </c>
      <c r="D1074" s="19" t="s">
        <v>675</v>
      </c>
      <c r="E1074" s="13"/>
      <c r="F1074" s="19"/>
      <c r="G1074" s="1">
        <v>0</v>
      </c>
      <c r="H1074" s="1">
        <v>0</v>
      </c>
      <c r="I1074" s="1">
        <v>6890</v>
      </c>
      <c r="J1074" s="1">
        <v>0</v>
      </c>
      <c r="K1074" s="1">
        <v>0</v>
      </c>
      <c r="L1074" s="1">
        <v>0</v>
      </c>
      <c r="M1074" s="1">
        <v>0</v>
      </c>
      <c r="N1074" s="1">
        <v>0</v>
      </c>
      <c r="O1074" s="1">
        <v>0</v>
      </c>
      <c r="P1074" s="1">
        <v>0</v>
      </c>
      <c r="Q1074" s="1">
        <f t="shared" si="927"/>
        <v>6890</v>
      </c>
    </row>
    <row r="1075" spans="1:17" s="20" customFormat="1" ht="13.15" customHeight="1" x14ac:dyDescent="0.25">
      <c r="A1075" s="4" t="s">
        <v>117</v>
      </c>
      <c r="B1075" s="4" t="s">
        <v>589</v>
      </c>
      <c r="C1075" s="13" t="s">
        <v>200</v>
      </c>
      <c r="D1075" s="19" t="s">
        <v>454</v>
      </c>
      <c r="E1075" s="13"/>
      <c r="F1075" s="19"/>
      <c r="G1075" s="1">
        <v>3725257.290000001</v>
      </c>
      <c r="H1075" s="1">
        <v>1341326.9799999997</v>
      </c>
      <c r="I1075" s="1">
        <v>2031569.3400000003</v>
      </c>
      <c r="J1075" s="1">
        <v>0</v>
      </c>
      <c r="K1075" s="1">
        <v>0</v>
      </c>
      <c r="L1075" s="1">
        <v>0</v>
      </c>
      <c r="M1075" s="1">
        <v>3601217.8599999994</v>
      </c>
      <c r="N1075" s="1">
        <v>0</v>
      </c>
      <c r="O1075" s="1">
        <v>0</v>
      </c>
      <c r="P1075" s="1">
        <v>0</v>
      </c>
      <c r="Q1075" s="1">
        <f t="shared" ref="G1075:Q1075" si="928">Q1073+Q1074</f>
        <v>10699371.470000001</v>
      </c>
    </row>
    <row r="1076" spans="1:17" ht="13.15" customHeight="1" x14ac:dyDescent="0.2">
      <c r="A1076" s="4" t="s">
        <v>117</v>
      </c>
      <c r="B1076" s="4" t="s">
        <v>589</v>
      </c>
      <c r="C1076" s="9" t="s">
        <v>200</v>
      </c>
      <c r="D1076" s="9" t="s">
        <v>690</v>
      </c>
      <c r="E1076" s="14"/>
      <c r="F1076" s="14">
        <v>1512.1</v>
      </c>
      <c r="G1076" s="12"/>
      <c r="H1076" s="12"/>
      <c r="I1076" s="12"/>
      <c r="J1076" s="12"/>
      <c r="K1076" s="12"/>
      <c r="L1076" s="12"/>
      <c r="M1076" s="12"/>
      <c r="N1076" s="12"/>
      <c r="O1076" s="12"/>
      <c r="P1076" s="12"/>
      <c r="Q1076" s="12">
        <f t="shared" ref="Q1076" si="929">Q1075/F1076</f>
        <v>7075.8359037100727</v>
      </c>
    </row>
    <row r="1077" spans="1:17" ht="13.15" customHeight="1" x14ac:dyDescent="0.2">
      <c r="A1077" s="4" t="str">
        <f>A1076</f>
        <v>2660</v>
      </c>
      <c r="B1077" s="4" t="str">
        <f t="shared" ref="B1077" si="930">B1076</f>
        <v>PROWELAMAR RE-2</v>
      </c>
      <c r="C1077" s="9" t="str">
        <f t="shared" ref="C1077" si="931">C1076</f>
        <v xml:space="preserve">$ </v>
      </c>
      <c r="D1077" s="9" t="s">
        <v>691</v>
      </c>
      <c r="E1077" s="14"/>
      <c r="F1077" s="14">
        <v>1522</v>
      </c>
      <c r="G1077" s="12"/>
      <c r="H1077" s="12"/>
      <c r="I1077" s="12"/>
      <c r="J1077" s="12"/>
      <c r="K1077" s="12"/>
      <c r="L1077" s="12"/>
      <c r="M1077" s="12"/>
      <c r="N1077" s="12"/>
      <c r="O1077" s="12"/>
      <c r="P1077" s="12"/>
      <c r="Q1077" s="12">
        <f t="shared" ref="Q1077" si="932">Q1075/F1077</f>
        <v>7029.8104270696458</v>
      </c>
    </row>
    <row r="1078" spans="1:17" s="25" customFormat="1" ht="13.15" customHeight="1" x14ac:dyDescent="0.2">
      <c r="A1078" s="4" t="s">
        <v>117</v>
      </c>
      <c r="B1078" s="4" t="s">
        <v>589</v>
      </c>
      <c r="C1078" s="14" t="s">
        <v>199</v>
      </c>
      <c r="D1078" s="2" t="s">
        <v>676</v>
      </c>
      <c r="E1078" s="14"/>
      <c r="F1078" s="14"/>
      <c r="G1078" s="24">
        <v>34.817533912578519</v>
      </c>
      <c r="H1078" s="24">
        <v>12.536502576445265</v>
      </c>
      <c r="I1078" s="24">
        <v>18.987744707213164</v>
      </c>
      <c r="J1078" s="24">
        <v>0</v>
      </c>
      <c r="K1078" s="24">
        <v>0</v>
      </c>
      <c r="L1078" s="24">
        <v>0</v>
      </c>
      <c r="M1078" s="24">
        <v>33.658218803763049</v>
      </c>
      <c r="N1078" s="24">
        <v>0</v>
      </c>
      <c r="O1078" s="24">
        <v>0</v>
      </c>
      <c r="P1078" s="24">
        <v>0</v>
      </c>
      <c r="Q1078" s="24">
        <f t="shared" ref="G1078:Q1078" si="933">(Q1075/$Q1075)*100</f>
        <v>100</v>
      </c>
    </row>
    <row r="1079" spans="1:17" ht="13.15" customHeight="1" x14ac:dyDescent="0.2">
      <c r="A1079" s="4" t="s">
        <v>117</v>
      </c>
      <c r="B1079" s="4" t="s">
        <v>589</v>
      </c>
      <c r="C1079" s="9"/>
      <c r="D1079" s="9"/>
      <c r="E1079" s="14"/>
      <c r="F1079" s="14"/>
      <c r="G1079" s="12"/>
      <c r="H1079" s="12"/>
      <c r="I1079" s="12"/>
      <c r="J1079" s="12"/>
      <c r="K1079" s="12"/>
      <c r="L1079" s="12"/>
      <c r="M1079" s="12"/>
      <c r="N1079" s="12"/>
      <c r="O1079" s="12"/>
      <c r="P1079" s="12"/>
      <c r="Q1079" s="12"/>
    </row>
    <row r="1080" spans="1:17" ht="13.15" customHeight="1" x14ac:dyDescent="0.2">
      <c r="A1080" s="4" t="s">
        <v>45</v>
      </c>
      <c r="B1080" s="4" t="s">
        <v>590</v>
      </c>
      <c r="C1080" s="15"/>
      <c r="D1080" s="16" t="s">
        <v>274</v>
      </c>
      <c r="E1080" s="17" t="s">
        <v>275</v>
      </c>
      <c r="F1080" s="17"/>
      <c r="G1080" s="27"/>
      <c r="H1080" s="27"/>
      <c r="I1080" s="27"/>
      <c r="J1080" s="27"/>
      <c r="K1080" s="27"/>
      <c r="L1080" s="27"/>
      <c r="M1080" s="27"/>
      <c r="N1080" s="27"/>
      <c r="O1080" s="27"/>
      <c r="P1080" s="27"/>
      <c r="Q1080" s="27"/>
    </row>
    <row r="1081" spans="1:17" s="20" customFormat="1" ht="13.15" customHeight="1" x14ac:dyDescent="0.25">
      <c r="A1081" s="4" t="s">
        <v>45</v>
      </c>
      <c r="B1081" s="4" t="s">
        <v>590</v>
      </c>
      <c r="C1081" s="13" t="s">
        <v>200</v>
      </c>
      <c r="D1081" s="19" t="s">
        <v>674</v>
      </c>
      <c r="E1081" s="13"/>
      <c r="F1081" s="19"/>
      <c r="G1081" s="1">
        <v>1211314.5699999998</v>
      </c>
      <c r="H1081" s="1">
        <v>97145.400000000009</v>
      </c>
      <c r="I1081" s="1">
        <v>586192.24</v>
      </c>
      <c r="J1081" s="1">
        <v>0</v>
      </c>
      <c r="K1081" s="1">
        <v>0</v>
      </c>
      <c r="L1081" s="1">
        <v>477166.95999999996</v>
      </c>
      <c r="M1081" s="1">
        <v>102426.05</v>
      </c>
      <c r="N1081" s="1">
        <v>0</v>
      </c>
      <c r="O1081" s="1">
        <v>0</v>
      </c>
      <c r="P1081" s="1">
        <v>0</v>
      </c>
      <c r="Q1081" s="1">
        <f t="shared" ref="Q1081:Q1082" si="934">SUM(G1081:P1081)</f>
        <v>2474245.2199999997</v>
      </c>
    </row>
    <row r="1082" spans="1:17" s="20" customFormat="1" ht="13.15" customHeight="1" x14ac:dyDescent="0.25">
      <c r="A1082" s="4" t="s">
        <v>45</v>
      </c>
      <c r="B1082" s="4" t="s">
        <v>590</v>
      </c>
      <c r="C1082" s="13" t="s">
        <v>200</v>
      </c>
      <c r="D1082" s="19" t="s">
        <v>675</v>
      </c>
      <c r="E1082" s="13"/>
      <c r="F1082" s="19"/>
      <c r="G1082" s="1">
        <v>5521.7</v>
      </c>
      <c r="H1082" s="1">
        <v>0</v>
      </c>
      <c r="I1082" s="1">
        <v>0</v>
      </c>
      <c r="J1082" s="1">
        <v>0</v>
      </c>
      <c r="K1082" s="1">
        <v>0</v>
      </c>
      <c r="L1082" s="1">
        <v>0</v>
      </c>
      <c r="M1082" s="1">
        <v>26239.919999999998</v>
      </c>
      <c r="N1082" s="1">
        <v>0</v>
      </c>
      <c r="O1082" s="1">
        <v>0</v>
      </c>
      <c r="P1082" s="1">
        <v>0</v>
      </c>
      <c r="Q1082" s="1">
        <f t="shared" si="934"/>
        <v>31761.62</v>
      </c>
    </row>
    <row r="1083" spans="1:17" s="20" customFormat="1" ht="13.15" customHeight="1" x14ac:dyDescent="0.25">
      <c r="A1083" s="4" t="s">
        <v>45</v>
      </c>
      <c r="B1083" s="4" t="s">
        <v>590</v>
      </c>
      <c r="C1083" s="13" t="s">
        <v>200</v>
      </c>
      <c r="D1083" s="19" t="s">
        <v>454</v>
      </c>
      <c r="E1083" s="13"/>
      <c r="F1083" s="19"/>
      <c r="G1083" s="1">
        <v>1216836.2699999998</v>
      </c>
      <c r="H1083" s="1">
        <v>97145.400000000009</v>
      </c>
      <c r="I1083" s="1">
        <v>586192.24</v>
      </c>
      <c r="J1083" s="1">
        <v>0</v>
      </c>
      <c r="K1083" s="1">
        <v>0</v>
      </c>
      <c r="L1083" s="1">
        <v>477166.95999999996</v>
      </c>
      <c r="M1083" s="1">
        <v>128665.97</v>
      </c>
      <c r="N1083" s="1">
        <v>0</v>
      </c>
      <c r="O1083" s="1">
        <v>0</v>
      </c>
      <c r="P1083" s="1">
        <v>0</v>
      </c>
      <c r="Q1083" s="1">
        <f t="shared" ref="G1083:Q1083" si="935">Q1081+Q1082</f>
        <v>2506006.84</v>
      </c>
    </row>
    <row r="1084" spans="1:17" ht="13.15" customHeight="1" x14ac:dyDescent="0.2">
      <c r="A1084" s="4" t="s">
        <v>45</v>
      </c>
      <c r="B1084" s="4" t="s">
        <v>590</v>
      </c>
      <c r="C1084" s="9" t="s">
        <v>200</v>
      </c>
      <c r="D1084" s="9" t="s">
        <v>690</v>
      </c>
      <c r="E1084" s="14"/>
      <c r="F1084" s="14">
        <v>273.5</v>
      </c>
      <c r="G1084" s="12"/>
      <c r="H1084" s="12"/>
      <c r="I1084" s="12"/>
      <c r="J1084" s="12"/>
      <c r="K1084" s="12"/>
      <c r="L1084" s="12"/>
      <c r="M1084" s="12"/>
      <c r="N1084" s="12"/>
      <c r="O1084" s="12"/>
      <c r="P1084" s="12"/>
      <c r="Q1084" s="12">
        <f t="shared" ref="Q1084" si="936">Q1083/F1084</f>
        <v>9162.7306764168188</v>
      </c>
    </row>
    <row r="1085" spans="1:17" ht="13.15" customHeight="1" x14ac:dyDescent="0.2">
      <c r="A1085" s="4" t="str">
        <f>A1084</f>
        <v>2670</v>
      </c>
      <c r="B1085" s="4" t="str">
        <f t="shared" ref="B1085" si="937">B1084</f>
        <v>PROWEHOLLY RE-3</v>
      </c>
      <c r="C1085" s="9" t="str">
        <f t="shared" ref="C1085" si="938">C1084</f>
        <v xml:space="preserve">$ </v>
      </c>
      <c r="D1085" s="9" t="s">
        <v>691</v>
      </c>
      <c r="E1085" s="14"/>
      <c r="F1085" s="14">
        <v>273</v>
      </c>
      <c r="G1085" s="12"/>
      <c r="H1085" s="12"/>
      <c r="I1085" s="12"/>
      <c r="J1085" s="12"/>
      <c r="K1085" s="12"/>
      <c r="L1085" s="12"/>
      <c r="M1085" s="12"/>
      <c r="N1085" s="12"/>
      <c r="O1085" s="12"/>
      <c r="P1085" s="12"/>
      <c r="Q1085" s="12">
        <f t="shared" ref="Q1085" si="939">Q1083/F1085</f>
        <v>9179.5122344322335</v>
      </c>
    </row>
    <row r="1086" spans="1:17" s="25" customFormat="1" ht="13.15" customHeight="1" x14ac:dyDescent="0.2">
      <c r="A1086" s="4" t="s">
        <v>45</v>
      </c>
      <c r="B1086" s="4" t="s">
        <v>590</v>
      </c>
      <c r="C1086" s="14" t="s">
        <v>199</v>
      </c>
      <c r="D1086" s="2" t="s">
        <v>676</v>
      </c>
      <c r="E1086" s="14"/>
      <c r="F1086" s="14"/>
      <c r="G1086" s="24">
        <v>48.556781672631018</v>
      </c>
      <c r="H1086" s="24">
        <v>3.8765017895960736</v>
      </c>
      <c r="I1086" s="24">
        <v>23.391486034411624</v>
      </c>
      <c r="J1086" s="24">
        <v>0</v>
      </c>
      <c r="K1086" s="24">
        <v>0</v>
      </c>
      <c r="L1086" s="24">
        <v>19.040928076636852</v>
      </c>
      <c r="M1086" s="24">
        <v>5.1343024267244219</v>
      </c>
      <c r="N1086" s="24">
        <v>0</v>
      </c>
      <c r="O1086" s="24">
        <v>0</v>
      </c>
      <c r="P1086" s="24">
        <v>0</v>
      </c>
      <c r="Q1086" s="24">
        <f t="shared" ref="G1086:Q1086" si="940">(Q1083/$Q1083)*100</f>
        <v>100</v>
      </c>
    </row>
    <row r="1087" spans="1:17" ht="13.15" customHeight="1" x14ac:dyDescent="0.2">
      <c r="A1087" s="4" t="s">
        <v>45</v>
      </c>
      <c r="B1087" s="4" t="s">
        <v>590</v>
      </c>
      <c r="C1087" s="9"/>
      <c r="D1087" s="9"/>
      <c r="E1087" s="14"/>
      <c r="F1087" s="14"/>
      <c r="G1087" s="12"/>
      <c r="H1087" s="12"/>
      <c r="I1087" s="12"/>
      <c r="J1087" s="12"/>
      <c r="K1087" s="12"/>
      <c r="L1087" s="12"/>
      <c r="M1087" s="12"/>
      <c r="N1087" s="12"/>
      <c r="O1087" s="12"/>
      <c r="P1087" s="12"/>
      <c r="Q1087" s="12"/>
    </row>
    <row r="1088" spans="1:17" ht="13.15" customHeight="1" x14ac:dyDescent="0.2">
      <c r="A1088" s="4" t="s">
        <v>159</v>
      </c>
      <c r="B1088" s="4" t="s">
        <v>591</v>
      </c>
      <c r="C1088" s="15"/>
      <c r="D1088" s="16" t="s">
        <v>274</v>
      </c>
      <c r="E1088" s="17" t="s">
        <v>273</v>
      </c>
      <c r="F1088" s="17"/>
      <c r="G1088" s="27"/>
      <c r="H1088" s="27"/>
      <c r="I1088" s="27"/>
      <c r="J1088" s="27"/>
      <c r="K1088" s="27"/>
      <c r="L1088" s="27"/>
      <c r="M1088" s="27"/>
      <c r="N1088" s="27"/>
      <c r="O1088" s="27"/>
      <c r="P1088" s="27"/>
      <c r="Q1088" s="27"/>
    </row>
    <row r="1089" spans="1:17" s="20" customFormat="1" ht="13.15" customHeight="1" x14ac:dyDescent="0.25">
      <c r="A1089" s="4" t="s">
        <v>159</v>
      </c>
      <c r="B1089" s="4" t="s">
        <v>591</v>
      </c>
      <c r="C1089" s="13" t="s">
        <v>200</v>
      </c>
      <c r="D1089" s="19" t="s">
        <v>674</v>
      </c>
      <c r="E1089" s="13"/>
      <c r="F1089" s="19"/>
      <c r="G1089" s="1">
        <v>623190.74000000022</v>
      </c>
      <c r="H1089" s="1">
        <v>0</v>
      </c>
      <c r="I1089" s="1">
        <v>61444.729999999996</v>
      </c>
      <c r="J1089" s="1">
        <v>0</v>
      </c>
      <c r="K1089" s="1">
        <v>0</v>
      </c>
      <c r="L1089" s="1">
        <v>965770.67999999982</v>
      </c>
      <c r="M1089" s="1">
        <v>767811</v>
      </c>
      <c r="N1089" s="1">
        <v>0</v>
      </c>
      <c r="O1089" s="1">
        <v>0</v>
      </c>
      <c r="P1089" s="1">
        <v>0</v>
      </c>
      <c r="Q1089" s="1">
        <f t="shared" ref="Q1089:Q1090" si="941">SUM(G1089:P1089)</f>
        <v>2418217.15</v>
      </c>
    </row>
    <row r="1090" spans="1:17" s="20" customFormat="1" ht="13.15" customHeight="1" x14ac:dyDescent="0.25">
      <c r="A1090" s="4" t="s">
        <v>159</v>
      </c>
      <c r="B1090" s="4" t="s">
        <v>591</v>
      </c>
      <c r="C1090" s="13" t="s">
        <v>200</v>
      </c>
      <c r="D1090" s="19" t="s">
        <v>675</v>
      </c>
      <c r="E1090" s="13"/>
      <c r="F1090" s="19"/>
      <c r="G1090" s="1">
        <v>5640.77</v>
      </c>
      <c r="H1090" s="1">
        <v>0</v>
      </c>
      <c r="I1090" s="1">
        <v>0</v>
      </c>
      <c r="J1090" s="1">
        <v>0</v>
      </c>
      <c r="K1090" s="1">
        <v>0</v>
      </c>
      <c r="L1090" s="1">
        <v>4516.34</v>
      </c>
      <c r="M1090" s="1">
        <v>73532.72</v>
      </c>
      <c r="N1090" s="1">
        <v>0</v>
      </c>
      <c r="O1090" s="1">
        <v>0</v>
      </c>
      <c r="P1090" s="1">
        <v>0</v>
      </c>
      <c r="Q1090" s="1">
        <f t="shared" si="941"/>
        <v>83689.83</v>
      </c>
    </row>
    <row r="1091" spans="1:17" s="20" customFormat="1" ht="13.15" customHeight="1" x14ac:dyDescent="0.25">
      <c r="A1091" s="4" t="s">
        <v>159</v>
      </c>
      <c r="B1091" s="4" t="s">
        <v>591</v>
      </c>
      <c r="C1091" s="13" t="s">
        <v>200</v>
      </c>
      <c r="D1091" s="19" t="s">
        <v>454</v>
      </c>
      <c r="E1091" s="13"/>
      <c r="F1091" s="19"/>
      <c r="G1091" s="1">
        <v>628831.51000000024</v>
      </c>
      <c r="H1091" s="1">
        <v>0</v>
      </c>
      <c r="I1091" s="1">
        <v>61444.729999999996</v>
      </c>
      <c r="J1091" s="1">
        <v>0</v>
      </c>
      <c r="K1091" s="1">
        <v>0</v>
      </c>
      <c r="L1091" s="1">
        <v>970287.01999999979</v>
      </c>
      <c r="M1091" s="1">
        <v>841343.72</v>
      </c>
      <c r="N1091" s="1">
        <v>0</v>
      </c>
      <c r="O1091" s="1">
        <v>0</v>
      </c>
      <c r="P1091" s="1">
        <v>0</v>
      </c>
      <c r="Q1091" s="1">
        <f t="shared" ref="G1091:Q1091" si="942">Q1089+Q1090</f>
        <v>2501906.98</v>
      </c>
    </row>
    <row r="1092" spans="1:17" ht="13.15" customHeight="1" x14ac:dyDescent="0.2">
      <c r="A1092" s="4" t="s">
        <v>159</v>
      </c>
      <c r="B1092" s="4" t="s">
        <v>591</v>
      </c>
      <c r="C1092" s="9" t="s">
        <v>200</v>
      </c>
      <c r="D1092" s="9" t="s">
        <v>690</v>
      </c>
      <c r="E1092" s="14"/>
      <c r="F1092" s="14">
        <v>256.5</v>
      </c>
      <c r="G1092" s="12"/>
      <c r="H1092" s="12"/>
      <c r="I1092" s="12"/>
      <c r="J1092" s="12"/>
      <c r="K1092" s="12"/>
      <c r="L1092" s="12"/>
      <c r="M1092" s="12"/>
      <c r="N1092" s="12"/>
      <c r="O1092" s="12"/>
      <c r="P1092" s="12"/>
      <c r="Q1092" s="12">
        <f t="shared" ref="Q1092" si="943">Q1091/F1092</f>
        <v>9754.0233138401563</v>
      </c>
    </row>
    <row r="1093" spans="1:17" ht="13.15" customHeight="1" x14ac:dyDescent="0.2">
      <c r="A1093" s="4" t="str">
        <f>A1092</f>
        <v>2680</v>
      </c>
      <c r="B1093" s="4" t="str">
        <f t="shared" ref="B1093" si="944">B1092</f>
        <v xml:space="preserve">PROWEWILEY RE-13 </v>
      </c>
      <c r="C1093" s="9" t="str">
        <f t="shared" ref="C1093" si="945">C1092</f>
        <v xml:space="preserve">$ </v>
      </c>
      <c r="D1093" s="9" t="s">
        <v>691</v>
      </c>
      <c r="E1093" s="14"/>
      <c r="F1093" s="14">
        <v>266</v>
      </c>
      <c r="G1093" s="12"/>
      <c r="H1093" s="12"/>
      <c r="I1093" s="12"/>
      <c r="J1093" s="12"/>
      <c r="K1093" s="12"/>
      <c r="L1093" s="12"/>
      <c r="M1093" s="12"/>
      <c r="N1093" s="12"/>
      <c r="O1093" s="12"/>
      <c r="P1093" s="12"/>
      <c r="Q1093" s="12">
        <f t="shared" ref="Q1093" si="946">Q1091/F1093</f>
        <v>9405.6653383458652</v>
      </c>
    </row>
    <row r="1094" spans="1:17" s="25" customFormat="1" ht="13.15" customHeight="1" x14ac:dyDescent="0.2">
      <c r="A1094" s="4" t="s">
        <v>159</v>
      </c>
      <c r="B1094" s="4" t="s">
        <v>591</v>
      </c>
      <c r="C1094" s="14" t="s">
        <v>199</v>
      </c>
      <c r="D1094" s="2" t="s">
        <v>676</v>
      </c>
      <c r="E1094" s="14"/>
      <c r="F1094" s="14"/>
      <c r="G1094" s="24">
        <v>25.134088318503363</v>
      </c>
      <c r="H1094" s="24">
        <v>0</v>
      </c>
      <c r="I1094" s="24">
        <v>2.4559158470392051</v>
      </c>
      <c r="J1094" s="24">
        <v>0</v>
      </c>
      <c r="K1094" s="24">
        <v>0</v>
      </c>
      <c r="L1094" s="24">
        <v>38.781898278248526</v>
      </c>
      <c r="M1094" s="24">
        <v>33.6280975562089</v>
      </c>
      <c r="N1094" s="24">
        <v>0</v>
      </c>
      <c r="O1094" s="24">
        <v>0</v>
      </c>
      <c r="P1094" s="24">
        <v>0</v>
      </c>
      <c r="Q1094" s="24">
        <f t="shared" ref="G1094:Q1094" si="947">(Q1091/$Q1091)*100</f>
        <v>100</v>
      </c>
    </row>
    <row r="1095" spans="1:17" ht="13.15" customHeight="1" x14ac:dyDescent="0.2">
      <c r="A1095" s="4" t="s">
        <v>159</v>
      </c>
      <c r="B1095" s="4" t="s">
        <v>591</v>
      </c>
      <c r="C1095" s="9"/>
      <c r="D1095" s="9"/>
      <c r="E1095" s="14"/>
      <c r="F1095" s="14"/>
      <c r="G1095" s="12"/>
      <c r="H1095" s="12"/>
      <c r="I1095" s="12"/>
      <c r="J1095" s="12"/>
      <c r="K1095" s="12"/>
      <c r="L1095" s="12"/>
      <c r="M1095" s="12"/>
      <c r="N1095" s="12"/>
      <c r="O1095" s="12"/>
      <c r="P1095" s="12"/>
      <c r="Q1095" s="12"/>
    </row>
    <row r="1096" spans="1:17" ht="13.15" customHeight="1" x14ac:dyDescent="0.2">
      <c r="A1096" s="4" t="s">
        <v>149</v>
      </c>
      <c r="B1096" s="4" t="s">
        <v>592</v>
      </c>
      <c r="C1096" s="15"/>
      <c r="D1096" s="16" t="s">
        <v>271</v>
      </c>
      <c r="E1096" s="17" t="s">
        <v>272</v>
      </c>
      <c r="F1096" s="17"/>
      <c r="G1096" s="27"/>
      <c r="H1096" s="27"/>
      <c r="I1096" s="27"/>
      <c r="J1096" s="27"/>
      <c r="K1096" s="27"/>
      <c r="L1096" s="27"/>
      <c r="M1096" s="27"/>
      <c r="N1096" s="27"/>
      <c r="O1096" s="27"/>
      <c r="P1096" s="27"/>
      <c r="Q1096" s="27"/>
    </row>
    <row r="1097" spans="1:17" s="20" customFormat="1" ht="13.15" customHeight="1" x14ac:dyDescent="0.25">
      <c r="A1097" s="4" t="s">
        <v>149</v>
      </c>
      <c r="B1097" s="4" t="s">
        <v>592</v>
      </c>
      <c r="C1097" s="13" t="s">
        <v>200</v>
      </c>
      <c r="D1097" s="19" t="s">
        <v>674</v>
      </c>
      <c r="E1097" s="13"/>
      <c r="F1097" s="19"/>
      <c r="G1097" s="1">
        <v>47049473.760000035</v>
      </c>
      <c r="H1097" s="1">
        <v>14480789.469999997</v>
      </c>
      <c r="I1097" s="1">
        <v>21994985.079999968</v>
      </c>
      <c r="J1097" s="1">
        <v>0</v>
      </c>
      <c r="K1097" s="1">
        <v>1270147.44</v>
      </c>
      <c r="L1097" s="1">
        <v>4861939.1299999971</v>
      </c>
      <c r="M1097" s="1">
        <v>12417469.149999999</v>
      </c>
      <c r="N1097" s="1">
        <v>0</v>
      </c>
      <c r="O1097" s="1">
        <v>0</v>
      </c>
      <c r="P1097" s="1">
        <v>26830.999999999996</v>
      </c>
      <c r="Q1097" s="1">
        <f t="shared" ref="Q1097:Q1098" si="948">SUM(G1097:P1097)</f>
        <v>102101635.03</v>
      </c>
    </row>
    <row r="1098" spans="1:17" s="20" customFormat="1" ht="13.15" customHeight="1" x14ac:dyDescent="0.25">
      <c r="A1098" s="4" t="s">
        <v>149</v>
      </c>
      <c r="B1098" s="4" t="s">
        <v>592</v>
      </c>
      <c r="C1098" s="13" t="s">
        <v>200</v>
      </c>
      <c r="D1098" s="19" t="s">
        <v>675</v>
      </c>
      <c r="E1098" s="13"/>
      <c r="F1098" s="19"/>
      <c r="G1098" s="1">
        <v>66863.839999999997</v>
      </c>
      <c r="H1098" s="1">
        <v>0</v>
      </c>
      <c r="I1098" s="1">
        <v>20990</v>
      </c>
      <c r="J1098" s="1">
        <v>0</v>
      </c>
      <c r="K1098" s="1">
        <v>0</v>
      </c>
      <c r="L1098" s="1">
        <v>0</v>
      </c>
      <c r="M1098" s="1">
        <v>12948.19</v>
      </c>
      <c r="N1098" s="1">
        <v>0</v>
      </c>
      <c r="O1098" s="1">
        <v>0</v>
      </c>
      <c r="P1098" s="1">
        <v>11800</v>
      </c>
      <c r="Q1098" s="1">
        <f t="shared" si="948"/>
        <v>112602.03</v>
      </c>
    </row>
    <row r="1099" spans="1:17" s="20" customFormat="1" ht="13.15" customHeight="1" x14ac:dyDescent="0.25">
      <c r="A1099" s="4" t="s">
        <v>149</v>
      </c>
      <c r="B1099" s="4" t="s">
        <v>592</v>
      </c>
      <c r="C1099" s="13" t="s">
        <v>200</v>
      </c>
      <c r="D1099" s="19" t="s">
        <v>454</v>
      </c>
      <c r="E1099" s="13"/>
      <c r="F1099" s="19"/>
      <c r="G1099" s="1">
        <v>47116337.600000039</v>
      </c>
      <c r="H1099" s="1">
        <v>14480789.469999997</v>
      </c>
      <c r="I1099" s="1">
        <v>22015975.079999968</v>
      </c>
      <c r="J1099" s="1">
        <v>0</v>
      </c>
      <c r="K1099" s="1">
        <v>1270147.44</v>
      </c>
      <c r="L1099" s="1">
        <v>4861939.1299999971</v>
      </c>
      <c r="M1099" s="1">
        <v>12430417.339999998</v>
      </c>
      <c r="N1099" s="1">
        <v>0</v>
      </c>
      <c r="O1099" s="1">
        <v>0</v>
      </c>
      <c r="P1099" s="1">
        <v>38631</v>
      </c>
      <c r="Q1099" s="1">
        <f t="shared" ref="G1099:Q1099" si="949">Q1097+Q1098</f>
        <v>102214237.06</v>
      </c>
    </row>
    <row r="1100" spans="1:17" ht="13.15" customHeight="1" x14ac:dyDescent="0.2">
      <c r="A1100" s="4" t="s">
        <v>149</v>
      </c>
      <c r="B1100" s="4" t="s">
        <v>592</v>
      </c>
      <c r="C1100" s="9" t="s">
        <v>200</v>
      </c>
      <c r="D1100" s="9" t="s">
        <v>690</v>
      </c>
      <c r="E1100" s="14"/>
      <c r="F1100" s="14">
        <v>15424.5</v>
      </c>
      <c r="G1100" s="12"/>
      <c r="H1100" s="12"/>
      <c r="I1100" s="12"/>
      <c r="J1100" s="12"/>
      <c r="K1100" s="12"/>
      <c r="L1100" s="12"/>
      <c r="M1100" s="12"/>
      <c r="N1100" s="12"/>
      <c r="O1100" s="12"/>
      <c r="P1100" s="12"/>
      <c r="Q1100" s="12">
        <f t="shared" ref="Q1100" si="950">Q1099/F1100</f>
        <v>6626.7455710071645</v>
      </c>
    </row>
    <row r="1101" spans="1:17" ht="13.15" customHeight="1" x14ac:dyDescent="0.2">
      <c r="A1101" s="4" t="str">
        <f>A1100</f>
        <v>2690</v>
      </c>
      <c r="B1101" s="4" t="str">
        <f t="shared" ref="B1101" si="951">B1100</f>
        <v xml:space="preserve">PUEBLPUEBLO CITY </v>
      </c>
      <c r="C1101" s="9" t="str">
        <f t="shared" ref="C1101" si="952">C1100</f>
        <v xml:space="preserve">$ </v>
      </c>
      <c r="D1101" s="9" t="s">
        <v>691</v>
      </c>
      <c r="E1101" s="14"/>
      <c r="F1101" s="14">
        <v>15007</v>
      </c>
      <c r="G1101" s="12"/>
      <c r="H1101" s="12"/>
      <c r="I1101" s="12"/>
      <c r="J1101" s="12"/>
      <c r="K1101" s="12"/>
      <c r="L1101" s="12"/>
      <c r="M1101" s="12"/>
      <c r="N1101" s="12"/>
      <c r="O1101" s="12"/>
      <c r="P1101" s="12"/>
      <c r="Q1101" s="12">
        <f t="shared" ref="Q1101" si="953">Q1099/F1101</f>
        <v>6811.1039554874396</v>
      </c>
    </row>
    <row r="1102" spans="1:17" s="25" customFormat="1" ht="13.15" customHeight="1" x14ac:dyDescent="0.2">
      <c r="A1102" s="4" t="s">
        <v>149</v>
      </c>
      <c r="B1102" s="4" t="s">
        <v>592</v>
      </c>
      <c r="C1102" s="14" t="s">
        <v>199</v>
      </c>
      <c r="D1102" s="2" t="s">
        <v>676</v>
      </c>
      <c r="E1102" s="14"/>
      <c r="F1102" s="14"/>
      <c r="G1102" s="24">
        <v>46.095670187649723</v>
      </c>
      <c r="H1102" s="24">
        <v>14.167096371809476</v>
      </c>
      <c r="I1102" s="24">
        <v>21.539049464387762</v>
      </c>
      <c r="J1102" s="24">
        <v>0</v>
      </c>
      <c r="K1102" s="24">
        <v>1.2426326082680834</v>
      </c>
      <c r="L1102" s="24">
        <v>4.7566163675868625</v>
      </c>
      <c r="M1102" s="24">
        <v>12.161140852328931</v>
      </c>
      <c r="N1102" s="24">
        <v>0</v>
      </c>
      <c r="O1102" s="24">
        <v>0</v>
      </c>
      <c r="P1102" s="24">
        <v>3.7794147969155714E-2</v>
      </c>
      <c r="Q1102" s="24">
        <f t="shared" ref="G1102:Q1102" si="954">(Q1099/$Q1099)*100</f>
        <v>100</v>
      </c>
    </row>
    <row r="1103" spans="1:17" ht="13.15" customHeight="1" x14ac:dyDescent="0.2">
      <c r="A1103" s="4" t="s">
        <v>149</v>
      </c>
      <c r="B1103" s="4" t="s">
        <v>592</v>
      </c>
      <c r="C1103" s="9"/>
      <c r="D1103" s="9"/>
      <c r="E1103" s="14"/>
      <c r="F1103" s="14"/>
      <c r="G1103" s="12"/>
      <c r="H1103" s="12"/>
      <c r="I1103" s="12"/>
      <c r="J1103" s="12"/>
      <c r="K1103" s="12"/>
      <c r="L1103" s="12"/>
      <c r="M1103" s="12"/>
      <c r="N1103" s="12"/>
      <c r="O1103" s="12"/>
      <c r="P1103" s="12"/>
      <c r="Q1103" s="12"/>
    </row>
    <row r="1104" spans="1:17" ht="13.15" customHeight="1" x14ac:dyDescent="0.2">
      <c r="A1104" s="4" t="s">
        <v>25</v>
      </c>
      <c r="B1104" s="4" t="s">
        <v>593</v>
      </c>
      <c r="C1104" s="15"/>
      <c r="D1104" s="16" t="s">
        <v>271</v>
      </c>
      <c r="E1104" s="17" t="s">
        <v>704</v>
      </c>
      <c r="F1104" s="17"/>
      <c r="G1104" s="27"/>
      <c r="H1104" s="27"/>
      <c r="I1104" s="27"/>
      <c r="J1104" s="27"/>
      <c r="K1104" s="27"/>
      <c r="L1104" s="27"/>
      <c r="M1104" s="27"/>
      <c r="N1104" s="27"/>
      <c r="O1104" s="27"/>
      <c r="P1104" s="27"/>
      <c r="Q1104" s="27"/>
    </row>
    <row r="1105" spans="1:17" s="20" customFormat="1" ht="13.15" customHeight="1" x14ac:dyDescent="0.25">
      <c r="A1105" s="4" t="s">
        <v>25</v>
      </c>
      <c r="B1105" s="4" t="s">
        <v>593</v>
      </c>
      <c r="C1105" s="13" t="s">
        <v>200</v>
      </c>
      <c r="D1105" s="19" t="s">
        <v>674</v>
      </c>
      <c r="E1105" s="13"/>
      <c r="F1105" s="19"/>
      <c r="G1105" s="1">
        <v>25115119.399999987</v>
      </c>
      <c r="H1105" s="1">
        <v>12641965.509999994</v>
      </c>
      <c r="I1105" s="1">
        <v>16230822.050000012</v>
      </c>
      <c r="J1105" s="1">
        <v>24834.44</v>
      </c>
      <c r="K1105" s="1">
        <v>1257720.3500000001</v>
      </c>
      <c r="L1105" s="1">
        <v>5962494.8500000024</v>
      </c>
      <c r="M1105" s="1">
        <v>7286422.7000000011</v>
      </c>
      <c r="N1105" s="1">
        <v>0</v>
      </c>
      <c r="O1105" s="1">
        <v>168939.71999999997</v>
      </c>
      <c r="P1105" s="1">
        <v>0</v>
      </c>
      <c r="Q1105" s="1">
        <f t="shared" ref="Q1105:Q1106" si="955">SUM(G1105:P1105)</f>
        <v>68688319.019999996</v>
      </c>
    </row>
    <row r="1106" spans="1:17" s="20" customFormat="1" ht="13.15" customHeight="1" x14ac:dyDescent="0.25">
      <c r="A1106" s="4" t="s">
        <v>25</v>
      </c>
      <c r="B1106" s="4" t="s">
        <v>593</v>
      </c>
      <c r="C1106" s="13" t="s">
        <v>200</v>
      </c>
      <c r="D1106" s="19" t="s">
        <v>675</v>
      </c>
      <c r="E1106" s="13"/>
      <c r="F1106" s="19"/>
      <c r="G1106" s="1">
        <v>0</v>
      </c>
      <c r="H1106" s="1">
        <v>44818.36</v>
      </c>
      <c r="I1106" s="1">
        <v>69178.98</v>
      </c>
      <c r="J1106" s="1">
        <v>0</v>
      </c>
      <c r="K1106" s="1">
        <v>0</v>
      </c>
      <c r="L1106" s="1">
        <v>0</v>
      </c>
      <c r="M1106" s="1">
        <v>23779</v>
      </c>
      <c r="N1106" s="1">
        <v>0</v>
      </c>
      <c r="O1106" s="1">
        <v>0</v>
      </c>
      <c r="P1106" s="1">
        <v>0</v>
      </c>
      <c r="Q1106" s="1">
        <f t="shared" si="955"/>
        <v>137776.34</v>
      </c>
    </row>
    <row r="1107" spans="1:17" s="20" customFormat="1" ht="13.15" customHeight="1" x14ac:dyDescent="0.25">
      <c r="A1107" s="4" t="s">
        <v>25</v>
      </c>
      <c r="B1107" s="4" t="s">
        <v>593</v>
      </c>
      <c r="C1107" s="13" t="s">
        <v>200</v>
      </c>
      <c r="D1107" s="19" t="s">
        <v>454</v>
      </c>
      <c r="E1107" s="13"/>
      <c r="F1107" s="19"/>
      <c r="G1107" s="1">
        <v>25115119.399999987</v>
      </c>
      <c r="H1107" s="1">
        <v>12686783.869999994</v>
      </c>
      <c r="I1107" s="1">
        <v>16300001.030000012</v>
      </c>
      <c r="J1107" s="1">
        <v>24834.44</v>
      </c>
      <c r="K1107" s="1">
        <v>1257720.3500000001</v>
      </c>
      <c r="L1107" s="1">
        <v>5962494.8500000024</v>
      </c>
      <c r="M1107" s="1">
        <v>7310201.7000000011</v>
      </c>
      <c r="N1107" s="1">
        <v>0</v>
      </c>
      <c r="O1107" s="1">
        <v>168939.71999999997</v>
      </c>
      <c r="P1107" s="1">
        <v>0</v>
      </c>
      <c r="Q1107" s="1">
        <f t="shared" ref="G1107:Q1107" si="956">Q1105+Q1106</f>
        <v>68826095.359999999</v>
      </c>
    </row>
    <row r="1108" spans="1:17" ht="13.15" customHeight="1" x14ac:dyDescent="0.2">
      <c r="A1108" s="4" t="s">
        <v>25</v>
      </c>
      <c r="B1108" s="4" t="s">
        <v>593</v>
      </c>
      <c r="C1108" s="9" t="s">
        <v>200</v>
      </c>
      <c r="D1108" s="9" t="s">
        <v>690</v>
      </c>
      <c r="E1108" s="14"/>
      <c r="F1108" s="14">
        <v>10377.9</v>
      </c>
      <c r="G1108" s="12"/>
      <c r="H1108" s="12"/>
      <c r="I1108" s="12"/>
      <c r="J1108" s="12"/>
      <c r="K1108" s="12"/>
      <c r="L1108" s="12"/>
      <c r="M1108" s="12"/>
      <c r="N1108" s="12"/>
      <c r="O1108" s="12"/>
      <c r="P1108" s="12"/>
      <c r="Q1108" s="12">
        <f t="shared" ref="Q1108" si="957">Q1107/F1108</f>
        <v>6631.9867564728893</v>
      </c>
    </row>
    <row r="1109" spans="1:17" ht="13.15" customHeight="1" x14ac:dyDescent="0.2">
      <c r="A1109" s="4" t="str">
        <f>A1108</f>
        <v>2700</v>
      </c>
      <c r="B1109" s="4" t="str">
        <f t="shared" ref="B1109" si="958">B1108</f>
        <v>PUEBLPUEBLO COUNT</v>
      </c>
      <c r="C1109" s="9" t="str">
        <f t="shared" ref="C1109" si="959">C1108</f>
        <v xml:space="preserve">$ </v>
      </c>
      <c r="D1109" s="9" t="s">
        <v>691</v>
      </c>
      <c r="E1109" s="14"/>
      <c r="F1109" s="14">
        <v>10629</v>
      </c>
      <c r="G1109" s="12"/>
      <c r="H1109" s="12"/>
      <c r="I1109" s="12"/>
      <c r="J1109" s="12"/>
      <c r="K1109" s="12"/>
      <c r="L1109" s="12"/>
      <c r="M1109" s="12"/>
      <c r="N1109" s="12"/>
      <c r="O1109" s="12"/>
      <c r="P1109" s="12"/>
      <c r="Q1109" s="12">
        <f t="shared" ref="Q1109" si="960">Q1107/F1109</f>
        <v>6475.3123868661205</v>
      </c>
    </row>
    <row r="1110" spans="1:17" s="25" customFormat="1" ht="13.15" customHeight="1" x14ac:dyDescent="0.2">
      <c r="A1110" s="4" t="s">
        <v>25</v>
      </c>
      <c r="B1110" s="4" t="s">
        <v>593</v>
      </c>
      <c r="C1110" s="14" t="s">
        <v>199</v>
      </c>
      <c r="D1110" s="2" t="s">
        <v>676</v>
      </c>
      <c r="E1110" s="14"/>
      <c r="F1110" s="14"/>
      <c r="G1110" s="24">
        <v>36.4906933462279</v>
      </c>
      <c r="H1110" s="24">
        <v>18.433101287586968</v>
      </c>
      <c r="I1110" s="24">
        <v>23.682879211353843</v>
      </c>
      <c r="J1110" s="24">
        <v>3.6082883781364636E-2</v>
      </c>
      <c r="K1110" s="24">
        <v>1.827388788251608</v>
      </c>
      <c r="L1110" s="24">
        <v>8.6631310679659084</v>
      </c>
      <c r="M1110" s="24">
        <v>10.62126459704484</v>
      </c>
      <c r="N1110" s="24">
        <v>0</v>
      </c>
      <c r="O1110" s="24">
        <v>0.24545881778756767</v>
      </c>
      <c r="P1110" s="24">
        <v>0</v>
      </c>
      <c r="Q1110" s="24">
        <f t="shared" ref="G1110:Q1110" si="961">(Q1107/$Q1107)*100</f>
        <v>100</v>
      </c>
    </row>
    <row r="1111" spans="1:17" ht="13.15" customHeight="1" x14ac:dyDescent="0.2">
      <c r="A1111" s="4" t="s">
        <v>25</v>
      </c>
      <c r="B1111" s="4" t="s">
        <v>593</v>
      </c>
      <c r="C1111" s="9"/>
      <c r="D1111" s="9"/>
      <c r="E1111" s="14"/>
      <c r="F1111" s="14"/>
      <c r="G1111" s="12"/>
      <c r="H1111" s="12"/>
      <c r="I1111" s="12"/>
      <c r="J1111" s="12"/>
      <c r="K1111" s="12"/>
      <c r="L1111" s="12"/>
      <c r="M1111" s="12"/>
      <c r="N1111" s="12"/>
      <c r="O1111" s="12"/>
      <c r="P1111" s="12"/>
      <c r="Q1111" s="12"/>
    </row>
    <row r="1112" spans="1:17" ht="13.15" customHeight="1" x14ac:dyDescent="0.2">
      <c r="A1112" s="4" t="s">
        <v>84</v>
      </c>
      <c r="B1112" s="4" t="s">
        <v>594</v>
      </c>
      <c r="C1112" s="15"/>
      <c r="D1112" s="16" t="s">
        <v>269</v>
      </c>
      <c r="E1112" s="17" t="s">
        <v>270</v>
      </c>
      <c r="F1112" s="17"/>
      <c r="G1112" s="27"/>
      <c r="H1112" s="27"/>
      <c r="I1112" s="27"/>
      <c r="J1112" s="27"/>
      <c r="K1112" s="27"/>
      <c r="L1112" s="27"/>
      <c r="M1112" s="27"/>
      <c r="N1112" s="27"/>
      <c r="O1112" s="27"/>
      <c r="P1112" s="27"/>
      <c r="Q1112" s="27"/>
    </row>
    <row r="1113" spans="1:17" s="20" customFormat="1" ht="13.15" customHeight="1" x14ac:dyDescent="0.25">
      <c r="A1113" s="4" t="s">
        <v>84</v>
      </c>
      <c r="B1113" s="4" t="s">
        <v>594</v>
      </c>
      <c r="C1113" s="13" t="s">
        <v>200</v>
      </c>
      <c r="D1113" s="19" t="s">
        <v>674</v>
      </c>
      <c r="E1113" s="13"/>
      <c r="F1113" s="19"/>
      <c r="G1113" s="1">
        <v>2679004.810000001</v>
      </c>
      <c r="H1113" s="1">
        <v>1065343.78</v>
      </c>
      <c r="I1113" s="1">
        <v>2094112.2000000009</v>
      </c>
      <c r="J1113" s="1">
        <v>0</v>
      </c>
      <c r="K1113" s="1">
        <v>0</v>
      </c>
      <c r="L1113" s="1">
        <v>0</v>
      </c>
      <c r="M1113" s="1">
        <v>559272.14</v>
      </c>
      <c r="N1113" s="1">
        <v>0</v>
      </c>
      <c r="O1113" s="1">
        <v>176287.55</v>
      </c>
      <c r="P1113" s="1">
        <v>0</v>
      </c>
      <c r="Q1113" s="1">
        <f t="shared" ref="Q1113:Q1114" si="962">SUM(G1113:P1113)</f>
        <v>6574020.4800000014</v>
      </c>
    </row>
    <row r="1114" spans="1:17" s="20" customFormat="1" ht="13.15" customHeight="1" x14ac:dyDescent="0.25">
      <c r="A1114" s="4" t="s">
        <v>84</v>
      </c>
      <c r="B1114" s="4" t="s">
        <v>594</v>
      </c>
      <c r="C1114" s="13" t="s">
        <v>200</v>
      </c>
      <c r="D1114" s="19" t="s">
        <v>675</v>
      </c>
      <c r="E1114" s="13"/>
      <c r="F1114" s="19"/>
      <c r="G1114" s="1">
        <v>0</v>
      </c>
      <c r="H1114" s="1">
        <v>0</v>
      </c>
      <c r="I1114" s="1">
        <v>0</v>
      </c>
      <c r="J1114" s="1">
        <v>0</v>
      </c>
      <c r="K1114" s="1">
        <v>0</v>
      </c>
      <c r="L1114" s="1">
        <v>0</v>
      </c>
      <c r="M1114" s="1">
        <v>0</v>
      </c>
      <c r="N1114" s="1">
        <v>0</v>
      </c>
      <c r="O1114" s="1">
        <v>0</v>
      </c>
      <c r="P1114" s="1">
        <v>0</v>
      </c>
      <c r="Q1114" s="1">
        <f t="shared" si="962"/>
        <v>0</v>
      </c>
    </row>
    <row r="1115" spans="1:17" s="20" customFormat="1" ht="13.15" customHeight="1" x14ac:dyDescent="0.25">
      <c r="A1115" s="4" t="s">
        <v>84</v>
      </c>
      <c r="B1115" s="4" t="s">
        <v>594</v>
      </c>
      <c r="C1115" s="13" t="s">
        <v>200</v>
      </c>
      <c r="D1115" s="19" t="s">
        <v>454</v>
      </c>
      <c r="E1115" s="13"/>
      <c r="F1115" s="19"/>
      <c r="G1115" s="1">
        <v>2679004.810000001</v>
      </c>
      <c r="H1115" s="1">
        <v>1065343.78</v>
      </c>
      <c r="I1115" s="1">
        <v>2094112.2000000009</v>
      </c>
      <c r="J1115" s="1">
        <v>0</v>
      </c>
      <c r="K1115" s="1">
        <v>0</v>
      </c>
      <c r="L1115" s="1">
        <v>0</v>
      </c>
      <c r="M1115" s="1">
        <v>559272.14</v>
      </c>
      <c r="N1115" s="1">
        <v>0</v>
      </c>
      <c r="O1115" s="1">
        <v>176287.55</v>
      </c>
      <c r="P1115" s="1">
        <v>0</v>
      </c>
      <c r="Q1115" s="1">
        <f t="shared" ref="G1115:Q1115" si="963">Q1113+Q1114</f>
        <v>6574020.4800000014</v>
      </c>
    </row>
    <row r="1116" spans="1:17" ht="13.15" customHeight="1" x14ac:dyDescent="0.2">
      <c r="A1116" s="4" t="s">
        <v>84</v>
      </c>
      <c r="B1116" s="4" t="s">
        <v>594</v>
      </c>
      <c r="C1116" s="9" t="s">
        <v>200</v>
      </c>
      <c r="D1116" s="9" t="s">
        <v>690</v>
      </c>
      <c r="E1116" s="14"/>
      <c r="F1116" s="14">
        <v>694.4</v>
      </c>
      <c r="G1116" s="12"/>
      <c r="H1116" s="12"/>
      <c r="I1116" s="12"/>
      <c r="J1116" s="12"/>
      <c r="K1116" s="12"/>
      <c r="L1116" s="12"/>
      <c r="M1116" s="12"/>
      <c r="N1116" s="12"/>
      <c r="O1116" s="12"/>
      <c r="P1116" s="12"/>
      <c r="Q1116" s="12">
        <f t="shared" ref="Q1116" si="964">Q1115/F1116</f>
        <v>9467.1953917050723</v>
      </c>
    </row>
    <row r="1117" spans="1:17" ht="13.15" customHeight="1" x14ac:dyDescent="0.2">
      <c r="A1117" s="4" t="str">
        <f>A1116</f>
        <v>2710</v>
      </c>
      <c r="B1117" s="4" t="str">
        <f t="shared" ref="B1117" si="965">B1116</f>
        <v>RIO BMEEKER RE1</v>
      </c>
      <c r="C1117" s="9" t="str">
        <f t="shared" ref="C1117" si="966">C1116</f>
        <v xml:space="preserve">$ </v>
      </c>
      <c r="D1117" s="9" t="s">
        <v>691</v>
      </c>
      <c r="E1117" s="14"/>
      <c r="F1117" s="14">
        <v>724</v>
      </c>
      <c r="G1117" s="12"/>
      <c r="H1117" s="12"/>
      <c r="I1117" s="12"/>
      <c r="J1117" s="12"/>
      <c r="K1117" s="12"/>
      <c r="L1117" s="12"/>
      <c r="M1117" s="12"/>
      <c r="N1117" s="12"/>
      <c r="O1117" s="12"/>
      <c r="P1117" s="12"/>
      <c r="Q1117" s="12">
        <f t="shared" ref="Q1117" si="967">Q1115/F1117</f>
        <v>9080.1387845303889</v>
      </c>
    </row>
    <row r="1118" spans="1:17" s="25" customFormat="1" ht="13.15" customHeight="1" x14ac:dyDescent="0.2">
      <c r="A1118" s="4" t="s">
        <v>84</v>
      </c>
      <c r="B1118" s="4" t="s">
        <v>594</v>
      </c>
      <c r="C1118" s="14" t="s">
        <v>199</v>
      </c>
      <c r="D1118" s="2" t="s">
        <v>676</v>
      </c>
      <c r="E1118" s="14"/>
      <c r="F1118" s="14"/>
      <c r="G1118" s="24">
        <v>40.75139130080715</v>
      </c>
      <c r="H1118" s="24">
        <v>16.205361441161799</v>
      </c>
      <c r="I1118" s="24">
        <v>31.854360757939109</v>
      </c>
      <c r="J1118" s="24">
        <v>0</v>
      </c>
      <c r="K1118" s="24">
        <v>0</v>
      </c>
      <c r="L1118" s="24">
        <v>0</v>
      </c>
      <c r="M1118" s="24">
        <v>8.5073075403622695</v>
      </c>
      <c r="N1118" s="24">
        <v>0</v>
      </c>
      <c r="O1118" s="24">
        <v>2.6815789597296775</v>
      </c>
      <c r="P1118" s="24">
        <v>0</v>
      </c>
      <c r="Q1118" s="24">
        <f t="shared" ref="G1118:Q1118" si="968">(Q1115/$Q1115)*100</f>
        <v>100</v>
      </c>
    </row>
    <row r="1119" spans="1:17" ht="13.15" customHeight="1" x14ac:dyDescent="0.2">
      <c r="A1119" s="4" t="s">
        <v>84</v>
      </c>
      <c r="B1119" s="4" t="s">
        <v>594</v>
      </c>
      <c r="C1119" s="9"/>
      <c r="D1119" s="9"/>
      <c r="E1119" s="14"/>
      <c r="F1119" s="14"/>
      <c r="G1119" s="12"/>
      <c r="H1119" s="12"/>
      <c r="I1119" s="12"/>
      <c r="J1119" s="12"/>
      <c r="K1119" s="12"/>
      <c r="L1119" s="12"/>
      <c r="M1119" s="12"/>
      <c r="N1119" s="12"/>
      <c r="O1119" s="12"/>
      <c r="P1119" s="12"/>
      <c r="Q1119" s="12"/>
    </row>
    <row r="1120" spans="1:17" ht="13.15" customHeight="1" x14ac:dyDescent="0.2">
      <c r="A1120" s="4" t="s">
        <v>182</v>
      </c>
      <c r="B1120" s="4" t="s">
        <v>595</v>
      </c>
      <c r="C1120" s="15"/>
      <c r="D1120" s="16" t="s">
        <v>269</v>
      </c>
      <c r="E1120" s="17" t="s">
        <v>268</v>
      </c>
      <c r="F1120" s="17"/>
      <c r="G1120" s="27"/>
      <c r="H1120" s="27"/>
      <c r="I1120" s="27"/>
      <c r="J1120" s="27"/>
      <c r="K1120" s="27"/>
      <c r="L1120" s="27"/>
      <c r="M1120" s="27"/>
      <c r="N1120" s="27"/>
      <c r="O1120" s="27"/>
      <c r="P1120" s="27"/>
      <c r="Q1120" s="27"/>
    </row>
    <row r="1121" spans="1:17" s="20" customFormat="1" ht="13.15" customHeight="1" x14ac:dyDescent="0.25">
      <c r="A1121" s="4" t="s">
        <v>182</v>
      </c>
      <c r="B1121" s="4" t="s">
        <v>595</v>
      </c>
      <c r="C1121" s="13" t="s">
        <v>200</v>
      </c>
      <c r="D1121" s="19" t="s">
        <v>674</v>
      </c>
      <c r="E1121" s="13"/>
      <c r="F1121" s="19"/>
      <c r="G1121" s="1">
        <v>1868439.28</v>
      </c>
      <c r="H1121" s="1">
        <v>656495.6599999998</v>
      </c>
      <c r="I1121" s="1">
        <v>1687972.8899999994</v>
      </c>
      <c r="J1121" s="1">
        <v>0</v>
      </c>
      <c r="K1121" s="1">
        <v>0</v>
      </c>
      <c r="L1121" s="1">
        <v>0</v>
      </c>
      <c r="M1121" s="1">
        <v>663775.8600000001</v>
      </c>
      <c r="N1121" s="1">
        <v>0</v>
      </c>
      <c r="O1121" s="1">
        <v>0</v>
      </c>
      <c r="P1121" s="1">
        <v>0</v>
      </c>
      <c r="Q1121" s="1">
        <f t="shared" ref="Q1121:Q1122" si="969">SUM(G1121:P1121)</f>
        <v>4876683.6899999995</v>
      </c>
    </row>
    <row r="1122" spans="1:17" s="20" customFormat="1" ht="13.15" customHeight="1" x14ac:dyDescent="0.25">
      <c r="A1122" s="4" t="s">
        <v>182</v>
      </c>
      <c r="B1122" s="4" t="s">
        <v>595</v>
      </c>
      <c r="C1122" s="13" t="s">
        <v>200</v>
      </c>
      <c r="D1122" s="19" t="s">
        <v>675</v>
      </c>
      <c r="E1122" s="13"/>
      <c r="F1122" s="19"/>
      <c r="G1122" s="1">
        <v>999.8</v>
      </c>
      <c r="H1122" s="1">
        <v>0</v>
      </c>
      <c r="I1122" s="1">
        <v>24057.15</v>
      </c>
      <c r="J1122" s="1">
        <v>0</v>
      </c>
      <c r="K1122" s="1">
        <v>0</v>
      </c>
      <c r="L1122" s="1">
        <v>0</v>
      </c>
      <c r="M1122" s="1">
        <v>0</v>
      </c>
      <c r="N1122" s="1">
        <v>0</v>
      </c>
      <c r="O1122" s="1">
        <v>0</v>
      </c>
      <c r="P1122" s="1">
        <v>0</v>
      </c>
      <c r="Q1122" s="1">
        <f t="shared" si="969"/>
        <v>25056.95</v>
      </c>
    </row>
    <row r="1123" spans="1:17" s="20" customFormat="1" ht="13.15" customHeight="1" x14ac:dyDescent="0.25">
      <c r="A1123" s="4" t="s">
        <v>182</v>
      </c>
      <c r="B1123" s="4" t="s">
        <v>595</v>
      </c>
      <c r="C1123" s="13" t="s">
        <v>200</v>
      </c>
      <c r="D1123" s="19" t="s">
        <v>454</v>
      </c>
      <c r="E1123" s="13"/>
      <c r="F1123" s="19"/>
      <c r="G1123" s="1">
        <v>1869439.08</v>
      </c>
      <c r="H1123" s="1">
        <v>656495.6599999998</v>
      </c>
      <c r="I1123" s="1">
        <v>1712030.0399999993</v>
      </c>
      <c r="J1123" s="1">
        <v>0</v>
      </c>
      <c r="K1123" s="1">
        <v>0</v>
      </c>
      <c r="L1123" s="1">
        <v>0</v>
      </c>
      <c r="M1123" s="1">
        <v>663775.8600000001</v>
      </c>
      <c r="N1123" s="1">
        <v>0</v>
      </c>
      <c r="O1123" s="1">
        <v>0</v>
      </c>
      <c r="P1123" s="1">
        <v>0</v>
      </c>
      <c r="Q1123" s="1">
        <f t="shared" ref="G1123:Q1123" si="970">Q1121+Q1122</f>
        <v>4901740.6399999997</v>
      </c>
    </row>
    <row r="1124" spans="1:17" ht="13.15" customHeight="1" x14ac:dyDescent="0.2">
      <c r="A1124" s="4" t="s">
        <v>182</v>
      </c>
      <c r="B1124" s="4" t="s">
        <v>595</v>
      </c>
      <c r="C1124" s="9" t="s">
        <v>200</v>
      </c>
      <c r="D1124" s="9" t="s">
        <v>690</v>
      </c>
      <c r="E1124" s="14"/>
      <c r="F1124" s="14">
        <v>472.2</v>
      </c>
      <c r="G1124" s="12"/>
      <c r="H1124" s="12"/>
      <c r="I1124" s="12"/>
      <c r="J1124" s="12"/>
      <c r="K1124" s="12"/>
      <c r="L1124" s="12"/>
      <c r="M1124" s="12"/>
      <c r="N1124" s="12"/>
      <c r="O1124" s="12"/>
      <c r="P1124" s="12"/>
      <c r="Q1124" s="12">
        <f t="shared" ref="Q1124" si="971">Q1123/F1124</f>
        <v>10380.645150360016</v>
      </c>
    </row>
    <row r="1125" spans="1:17" ht="13.15" customHeight="1" x14ac:dyDescent="0.2">
      <c r="A1125" s="4" t="str">
        <f>A1124</f>
        <v>2720</v>
      </c>
      <c r="B1125" s="4" t="str">
        <f t="shared" ref="B1125" si="972">B1124</f>
        <v>RIO BRANGELY RE-4</v>
      </c>
      <c r="C1125" s="9" t="str">
        <f t="shared" ref="C1125" si="973">C1124</f>
        <v xml:space="preserve">$ </v>
      </c>
      <c r="D1125" s="9" t="s">
        <v>691</v>
      </c>
      <c r="E1125" s="14"/>
      <c r="F1125" s="14">
        <v>488</v>
      </c>
      <c r="G1125" s="12"/>
      <c r="H1125" s="12"/>
      <c r="I1125" s="12"/>
      <c r="J1125" s="12"/>
      <c r="K1125" s="12"/>
      <c r="L1125" s="12"/>
      <c r="M1125" s="12"/>
      <c r="N1125" s="12"/>
      <c r="O1125" s="12"/>
      <c r="P1125" s="12"/>
      <c r="Q1125" s="12">
        <f t="shared" ref="Q1125" si="974">Q1123/F1125</f>
        <v>10044.550491803278</v>
      </c>
    </row>
    <row r="1126" spans="1:17" s="25" customFormat="1" ht="13.15" customHeight="1" x14ac:dyDescent="0.2">
      <c r="A1126" s="4" t="s">
        <v>182</v>
      </c>
      <c r="B1126" s="4" t="s">
        <v>595</v>
      </c>
      <c r="C1126" s="14" t="s">
        <v>199</v>
      </c>
      <c r="D1126" s="2" t="s">
        <v>676</v>
      </c>
      <c r="E1126" s="14"/>
      <c r="F1126" s="14"/>
      <c r="G1126" s="24">
        <v>38.138270000348292</v>
      </c>
      <c r="H1126" s="24">
        <v>13.393112941202043</v>
      </c>
      <c r="I1126" s="24">
        <v>34.926981367174079</v>
      </c>
      <c r="J1126" s="24">
        <v>0</v>
      </c>
      <c r="K1126" s="24">
        <v>0</v>
      </c>
      <c r="L1126" s="24">
        <v>0</v>
      </c>
      <c r="M1126" s="24">
        <v>13.541635691275584</v>
      </c>
      <c r="N1126" s="24">
        <v>0</v>
      </c>
      <c r="O1126" s="24">
        <v>0</v>
      </c>
      <c r="P1126" s="24">
        <v>0</v>
      </c>
      <c r="Q1126" s="24">
        <f t="shared" ref="G1126:Q1126" si="975">(Q1123/$Q1123)*100</f>
        <v>100</v>
      </c>
    </row>
    <row r="1127" spans="1:17" ht="13.15" customHeight="1" x14ac:dyDescent="0.2">
      <c r="A1127" s="4" t="s">
        <v>182</v>
      </c>
      <c r="B1127" s="4" t="s">
        <v>595</v>
      </c>
      <c r="C1127" s="9"/>
      <c r="D1127" s="9"/>
      <c r="E1127" s="14"/>
      <c r="F1127" s="14"/>
      <c r="G1127" s="12"/>
      <c r="H1127" s="12"/>
      <c r="I1127" s="12"/>
      <c r="J1127" s="12"/>
      <c r="K1127" s="12"/>
      <c r="L1127" s="12"/>
      <c r="M1127" s="12"/>
      <c r="N1127" s="12"/>
      <c r="O1127" s="12"/>
      <c r="P1127" s="12"/>
      <c r="Q1127" s="12"/>
    </row>
    <row r="1128" spans="1:17" ht="13.15" customHeight="1" x14ac:dyDescent="0.2">
      <c r="A1128" s="4" t="s">
        <v>47</v>
      </c>
      <c r="B1128" s="4" t="s">
        <v>596</v>
      </c>
      <c r="C1128" s="15"/>
      <c r="D1128" s="16" t="s">
        <v>266</v>
      </c>
      <c r="E1128" s="17" t="s">
        <v>705</v>
      </c>
      <c r="F1128" s="17"/>
      <c r="G1128" s="27"/>
      <c r="H1128" s="27"/>
      <c r="I1128" s="27"/>
      <c r="J1128" s="27"/>
      <c r="K1128" s="27"/>
      <c r="L1128" s="27"/>
      <c r="M1128" s="27"/>
      <c r="N1128" s="27"/>
      <c r="O1128" s="27"/>
      <c r="P1128" s="27"/>
      <c r="Q1128" s="27"/>
    </row>
    <row r="1129" spans="1:17" s="20" customFormat="1" ht="13.15" customHeight="1" x14ac:dyDescent="0.25">
      <c r="A1129" s="4" t="s">
        <v>47</v>
      </c>
      <c r="B1129" s="4" t="s">
        <v>596</v>
      </c>
      <c r="C1129" s="13" t="s">
        <v>200</v>
      </c>
      <c r="D1129" s="19" t="s">
        <v>674</v>
      </c>
      <c r="E1129" s="13"/>
      <c r="F1129" s="19"/>
      <c r="G1129" s="1">
        <v>1732707.44</v>
      </c>
      <c r="H1129" s="1">
        <v>4572.75</v>
      </c>
      <c r="I1129" s="1">
        <v>98907.280000000013</v>
      </c>
      <c r="J1129" s="1">
        <v>0</v>
      </c>
      <c r="K1129" s="1">
        <v>0</v>
      </c>
      <c r="L1129" s="1">
        <v>1347961.23</v>
      </c>
      <c r="M1129" s="1">
        <v>528299.41</v>
      </c>
      <c r="N1129" s="1">
        <v>0</v>
      </c>
      <c r="O1129" s="1">
        <v>0</v>
      </c>
      <c r="P1129" s="1">
        <v>0</v>
      </c>
      <c r="Q1129" s="1">
        <f t="shared" ref="Q1129:Q1130" si="976">SUM(G1129:P1129)</f>
        <v>3712448.1100000003</v>
      </c>
    </row>
    <row r="1130" spans="1:17" s="20" customFormat="1" ht="13.15" customHeight="1" x14ac:dyDescent="0.25">
      <c r="A1130" s="4" t="s">
        <v>47</v>
      </c>
      <c r="B1130" s="4" t="s">
        <v>596</v>
      </c>
      <c r="C1130" s="13" t="s">
        <v>200</v>
      </c>
      <c r="D1130" s="19" t="s">
        <v>675</v>
      </c>
      <c r="E1130" s="13"/>
      <c r="F1130" s="19"/>
      <c r="G1130" s="1">
        <v>6940</v>
      </c>
      <c r="H1130" s="1">
        <v>0</v>
      </c>
      <c r="I1130" s="1">
        <v>0</v>
      </c>
      <c r="J1130" s="1">
        <v>0</v>
      </c>
      <c r="K1130" s="1">
        <v>0</v>
      </c>
      <c r="L1130" s="1">
        <v>0</v>
      </c>
      <c r="M1130" s="1">
        <v>0</v>
      </c>
      <c r="N1130" s="1">
        <v>0</v>
      </c>
      <c r="O1130" s="1">
        <v>0</v>
      </c>
      <c r="P1130" s="1">
        <v>0</v>
      </c>
      <c r="Q1130" s="1">
        <f t="shared" si="976"/>
        <v>6940</v>
      </c>
    </row>
    <row r="1131" spans="1:17" s="20" customFormat="1" ht="13.15" customHeight="1" x14ac:dyDescent="0.25">
      <c r="A1131" s="4" t="s">
        <v>47</v>
      </c>
      <c r="B1131" s="4" t="s">
        <v>596</v>
      </c>
      <c r="C1131" s="13" t="s">
        <v>200</v>
      </c>
      <c r="D1131" s="19" t="s">
        <v>454</v>
      </c>
      <c r="E1131" s="13"/>
      <c r="F1131" s="19"/>
      <c r="G1131" s="1">
        <v>1739647.44</v>
      </c>
      <c r="H1131" s="1">
        <v>4572.75</v>
      </c>
      <c r="I1131" s="1">
        <v>98907.280000000013</v>
      </c>
      <c r="J1131" s="1">
        <v>0</v>
      </c>
      <c r="K1131" s="1">
        <v>0</v>
      </c>
      <c r="L1131" s="1">
        <v>1347961.23</v>
      </c>
      <c r="M1131" s="1">
        <v>528299.41</v>
      </c>
      <c r="N1131" s="1">
        <v>0</v>
      </c>
      <c r="O1131" s="1">
        <v>0</v>
      </c>
      <c r="P1131" s="1">
        <v>0</v>
      </c>
      <c r="Q1131" s="1">
        <f t="shared" ref="G1131:Q1131" si="977">Q1129+Q1130</f>
        <v>3719388.1100000003</v>
      </c>
    </row>
    <row r="1132" spans="1:17" ht="13.15" customHeight="1" x14ac:dyDescent="0.2">
      <c r="A1132" s="4" t="s">
        <v>47</v>
      </c>
      <c r="B1132" s="4" t="s">
        <v>596</v>
      </c>
      <c r="C1132" s="9" t="s">
        <v>200</v>
      </c>
      <c r="D1132" s="9" t="s">
        <v>690</v>
      </c>
      <c r="E1132" s="14"/>
      <c r="F1132" s="14">
        <v>419</v>
      </c>
      <c r="G1132" s="12"/>
      <c r="H1132" s="12"/>
      <c r="I1132" s="12"/>
      <c r="J1132" s="12"/>
      <c r="K1132" s="12"/>
      <c r="L1132" s="12"/>
      <c r="M1132" s="12"/>
      <c r="N1132" s="12"/>
      <c r="O1132" s="12"/>
      <c r="P1132" s="12"/>
      <c r="Q1132" s="12">
        <f t="shared" ref="Q1132" si="978">Q1131/F1132</f>
        <v>8876.8212649164689</v>
      </c>
    </row>
    <row r="1133" spans="1:17" ht="13.15" customHeight="1" x14ac:dyDescent="0.2">
      <c r="A1133" s="4" t="str">
        <f>A1132</f>
        <v>2730</v>
      </c>
      <c r="B1133" s="4" t="str">
        <f t="shared" ref="B1133" si="979">B1132</f>
        <v>RIO GDEL NORTE C-</v>
      </c>
      <c r="C1133" s="9" t="str">
        <f t="shared" ref="C1133" si="980">C1132</f>
        <v xml:space="preserve">$ </v>
      </c>
      <c r="D1133" s="9" t="s">
        <v>691</v>
      </c>
      <c r="E1133" s="14"/>
      <c r="F1133" s="14">
        <v>386</v>
      </c>
      <c r="G1133" s="12"/>
      <c r="H1133" s="12"/>
      <c r="I1133" s="12"/>
      <c r="J1133" s="12"/>
      <c r="K1133" s="12"/>
      <c r="L1133" s="12"/>
      <c r="M1133" s="12"/>
      <c r="N1133" s="12"/>
      <c r="O1133" s="12"/>
      <c r="P1133" s="12"/>
      <c r="Q1133" s="12">
        <f t="shared" ref="Q1133" si="981">Q1131/F1133</f>
        <v>9635.7204922279798</v>
      </c>
    </row>
    <row r="1134" spans="1:17" s="25" customFormat="1" ht="13.15" customHeight="1" x14ac:dyDescent="0.2">
      <c r="A1134" s="4" t="s">
        <v>47</v>
      </c>
      <c r="B1134" s="4" t="s">
        <v>596</v>
      </c>
      <c r="C1134" s="14" t="s">
        <v>199</v>
      </c>
      <c r="D1134" s="2" t="s">
        <v>676</v>
      </c>
      <c r="E1134" s="14"/>
      <c r="F1134" s="14"/>
      <c r="G1134" s="24">
        <v>46.772409561743736</v>
      </c>
      <c r="H1134" s="24">
        <v>0.1229436096680967</v>
      </c>
      <c r="I1134" s="24">
        <v>2.6592352579198844</v>
      </c>
      <c r="J1134" s="24">
        <v>0</v>
      </c>
      <c r="K1134" s="24">
        <v>0</v>
      </c>
      <c r="L1134" s="24">
        <v>36.241478171526445</v>
      </c>
      <c r="M1134" s="24">
        <v>14.203933399141826</v>
      </c>
      <c r="N1134" s="24">
        <v>0</v>
      </c>
      <c r="O1134" s="24">
        <v>0</v>
      </c>
      <c r="P1134" s="24">
        <v>0</v>
      </c>
      <c r="Q1134" s="24">
        <f t="shared" ref="G1134:Q1134" si="982">(Q1131/$Q1131)*100</f>
        <v>100</v>
      </c>
    </row>
    <row r="1135" spans="1:17" ht="13.15" customHeight="1" x14ac:dyDescent="0.2">
      <c r="A1135" s="4" t="s">
        <v>47</v>
      </c>
      <c r="B1135" s="4" t="s">
        <v>596</v>
      </c>
      <c r="C1135" s="9"/>
      <c r="D1135" s="9"/>
      <c r="E1135" s="14"/>
      <c r="F1135" s="14"/>
      <c r="G1135" s="12"/>
      <c r="H1135" s="12"/>
      <c r="I1135" s="12"/>
      <c r="J1135" s="12"/>
      <c r="K1135" s="12"/>
      <c r="L1135" s="12"/>
      <c r="M1135" s="12"/>
      <c r="N1135" s="12"/>
      <c r="O1135" s="12"/>
      <c r="P1135" s="12"/>
      <c r="Q1135" s="12"/>
    </row>
    <row r="1136" spans="1:17" ht="13.15" customHeight="1" x14ac:dyDescent="0.2">
      <c r="A1136" s="4" t="s">
        <v>58</v>
      </c>
      <c r="B1136" s="4" t="s">
        <v>597</v>
      </c>
      <c r="C1136" s="15"/>
      <c r="D1136" s="16" t="s">
        <v>266</v>
      </c>
      <c r="E1136" s="17" t="s">
        <v>267</v>
      </c>
      <c r="F1136" s="17"/>
      <c r="G1136" s="27"/>
      <c r="H1136" s="27"/>
      <c r="I1136" s="27"/>
      <c r="J1136" s="27"/>
      <c r="K1136" s="27"/>
      <c r="L1136" s="27"/>
      <c r="M1136" s="27"/>
      <c r="N1136" s="27"/>
      <c r="O1136" s="27"/>
      <c r="P1136" s="27"/>
      <c r="Q1136" s="27"/>
    </row>
    <row r="1137" spans="1:17" s="20" customFormat="1" ht="13.15" customHeight="1" x14ac:dyDescent="0.25">
      <c r="A1137" s="4" t="s">
        <v>58</v>
      </c>
      <c r="B1137" s="4" t="s">
        <v>597</v>
      </c>
      <c r="C1137" s="13" t="s">
        <v>200</v>
      </c>
      <c r="D1137" s="19" t="s">
        <v>674</v>
      </c>
      <c r="E1137" s="13"/>
      <c r="F1137" s="19"/>
      <c r="G1137" s="1">
        <v>3193856.2300000009</v>
      </c>
      <c r="H1137" s="1">
        <v>1480599.6200000006</v>
      </c>
      <c r="I1137" s="1">
        <v>1986665.4499999993</v>
      </c>
      <c r="J1137" s="1">
        <v>0</v>
      </c>
      <c r="K1137" s="1">
        <v>270895.59999999998</v>
      </c>
      <c r="L1137" s="1">
        <v>0</v>
      </c>
      <c r="M1137" s="1">
        <v>731131.44000000018</v>
      </c>
      <c r="N1137" s="1">
        <v>0</v>
      </c>
      <c r="O1137" s="1">
        <v>8121.96</v>
      </c>
      <c r="P1137" s="1">
        <v>0</v>
      </c>
      <c r="Q1137" s="1">
        <f t="shared" ref="Q1137:Q1138" si="983">SUM(G1137:P1137)</f>
        <v>7671270.3000000007</v>
      </c>
    </row>
    <row r="1138" spans="1:17" s="20" customFormat="1" ht="13.15" customHeight="1" x14ac:dyDescent="0.25">
      <c r="A1138" s="4" t="s">
        <v>58</v>
      </c>
      <c r="B1138" s="4" t="s">
        <v>597</v>
      </c>
      <c r="C1138" s="13" t="s">
        <v>200</v>
      </c>
      <c r="D1138" s="19" t="s">
        <v>675</v>
      </c>
      <c r="E1138" s="13"/>
      <c r="F1138" s="19"/>
      <c r="G1138" s="1">
        <v>14008.31</v>
      </c>
      <c r="H1138" s="1">
        <v>20932.260000000002</v>
      </c>
      <c r="I1138" s="1">
        <v>71332</v>
      </c>
      <c r="J1138" s="1">
        <v>0</v>
      </c>
      <c r="K1138" s="1">
        <v>0</v>
      </c>
      <c r="L1138" s="1">
        <v>0</v>
      </c>
      <c r="M1138" s="1">
        <v>84845</v>
      </c>
      <c r="N1138" s="1">
        <v>0</v>
      </c>
      <c r="O1138" s="1">
        <v>0</v>
      </c>
      <c r="P1138" s="1">
        <v>0</v>
      </c>
      <c r="Q1138" s="1">
        <f t="shared" si="983"/>
        <v>191117.57</v>
      </c>
    </row>
    <row r="1139" spans="1:17" s="20" customFormat="1" ht="13.15" customHeight="1" x14ac:dyDescent="0.25">
      <c r="A1139" s="4" t="s">
        <v>58</v>
      </c>
      <c r="B1139" s="4" t="s">
        <v>597</v>
      </c>
      <c r="C1139" s="13" t="s">
        <v>200</v>
      </c>
      <c r="D1139" s="19" t="s">
        <v>454</v>
      </c>
      <c r="E1139" s="13"/>
      <c r="F1139" s="19"/>
      <c r="G1139" s="1">
        <v>3207864.540000001</v>
      </c>
      <c r="H1139" s="1">
        <v>1501531.8800000006</v>
      </c>
      <c r="I1139" s="1">
        <v>2057997.4499999993</v>
      </c>
      <c r="J1139" s="1">
        <v>0</v>
      </c>
      <c r="K1139" s="1">
        <v>270895.59999999998</v>
      </c>
      <c r="L1139" s="1">
        <v>0</v>
      </c>
      <c r="M1139" s="1">
        <v>815976.44000000018</v>
      </c>
      <c r="N1139" s="1">
        <v>0</v>
      </c>
      <c r="O1139" s="1">
        <v>8121.96</v>
      </c>
      <c r="P1139" s="1">
        <v>0</v>
      </c>
      <c r="Q1139" s="1">
        <f t="shared" ref="G1139:Q1139" si="984">Q1137+Q1138</f>
        <v>7862387.870000001</v>
      </c>
    </row>
    <row r="1140" spans="1:17" ht="13.15" customHeight="1" x14ac:dyDescent="0.2">
      <c r="A1140" s="4" t="s">
        <v>58</v>
      </c>
      <c r="B1140" s="4" t="s">
        <v>597</v>
      </c>
      <c r="C1140" s="9" t="s">
        <v>200</v>
      </c>
      <c r="D1140" s="9" t="s">
        <v>690</v>
      </c>
      <c r="E1140" s="14"/>
      <c r="F1140" s="14">
        <v>1073.9000000000001</v>
      </c>
      <c r="G1140" s="12"/>
      <c r="H1140" s="12"/>
      <c r="I1140" s="12"/>
      <c r="J1140" s="12"/>
      <c r="K1140" s="12"/>
      <c r="L1140" s="12"/>
      <c r="M1140" s="12"/>
      <c r="N1140" s="12"/>
      <c r="O1140" s="12"/>
      <c r="P1140" s="12"/>
      <c r="Q1140" s="12">
        <f t="shared" ref="Q1140" si="985">Q1139/F1140</f>
        <v>7321.3407859204772</v>
      </c>
    </row>
    <row r="1141" spans="1:17" ht="13.15" customHeight="1" x14ac:dyDescent="0.2">
      <c r="A1141" s="4" t="str">
        <f>A1140</f>
        <v>2740</v>
      </c>
      <c r="B1141" s="4" t="str">
        <f t="shared" ref="B1141" si="986">B1140</f>
        <v xml:space="preserve">RIO GMONTE VISTA </v>
      </c>
      <c r="C1141" s="9" t="str">
        <f t="shared" ref="C1141" si="987">C1140</f>
        <v xml:space="preserve">$ </v>
      </c>
      <c r="D1141" s="9" t="s">
        <v>691</v>
      </c>
      <c r="E1141" s="14"/>
      <c r="F1141" s="14">
        <v>1033</v>
      </c>
      <c r="G1141" s="12"/>
      <c r="H1141" s="12"/>
      <c r="I1141" s="12"/>
      <c r="J1141" s="12"/>
      <c r="K1141" s="12"/>
      <c r="L1141" s="12"/>
      <c r="M1141" s="12"/>
      <c r="N1141" s="12"/>
      <c r="O1141" s="12"/>
      <c r="P1141" s="12"/>
      <c r="Q1141" s="12">
        <f t="shared" ref="Q1141" si="988">Q1139/F1141</f>
        <v>7611.2176863504365</v>
      </c>
    </row>
    <row r="1142" spans="1:17" s="25" customFormat="1" ht="13.15" customHeight="1" x14ac:dyDescent="0.2">
      <c r="A1142" s="4" t="s">
        <v>58</v>
      </c>
      <c r="B1142" s="4" t="s">
        <v>597</v>
      </c>
      <c r="C1142" s="14" t="s">
        <v>199</v>
      </c>
      <c r="D1142" s="2" t="s">
        <v>676</v>
      </c>
      <c r="E1142" s="14"/>
      <c r="F1142" s="14"/>
      <c r="G1142" s="24">
        <v>40.800130864060264</v>
      </c>
      <c r="H1142" s="24">
        <v>19.097657159974229</v>
      </c>
      <c r="I1142" s="24">
        <v>26.17522162513205</v>
      </c>
      <c r="J1142" s="24">
        <v>0</v>
      </c>
      <c r="K1142" s="24">
        <v>3.4454621735673792</v>
      </c>
      <c r="L1142" s="24">
        <v>0</v>
      </c>
      <c r="M1142" s="24">
        <v>10.378226735842786</v>
      </c>
      <c r="N1142" s="24">
        <v>0</v>
      </c>
      <c r="O1142" s="24">
        <v>0.10330144142329115</v>
      </c>
      <c r="P1142" s="24">
        <v>0</v>
      </c>
      <c r="Q1142" s="24">
        <f t="shared" ref="G1142:Q1142" si="989">(Q1139/$Q1139)*100</f>
        <v>100</v>
      </c>
    </row>
    <row r="1143" spans="1:17" ht="13.15" customHeight="1" x14ac:dyDescent="0.2">
      <c r="A1143" s="4" t="s">
        <v>58</v>
      </c>
      <c r="B1143" s="4" t="s">
        <v>597</v>
      </c>
      <c r="C1143" s="9"/>
      <c r="D1143" s="9"/>
      <c r="E1143" s="14"/>
      <c r="F1143" s="14"/>
      <c r="G1143" s="12"/>
      <c r="H1143" s="12"/>
      <c r="I1143" s="12"/>
      <c r="J1143" s="12"/>
      <c r="K1143" s="12"/>
      <c r="L1143" s="12"/>
      <c r="M1143" s="12"/>
      <c r="N1143" s="12"/>
      <c r="O1143" s="12"/>
      <c r="P1143" s="12"/>
      <c r="Q1143" s="12"/>
    </row>
    <row r="1144" spans="1:17" ht="13.15" customHeight="1" x14ac:dyDescent="0.2">
      <c r="A1144" s="4" t="s">
        <v>174</v>
      </c>
      <c r="B1144" s="4" t="s">
        <v>598</v>
      </c>
      <c r="C1144" s="15"/>
      <c r="D1144" s="16" t="s">
        <v>266</v>
      </c>
      <c r="E1144" s="17" t="s">
        <v>265</v>
      </c>
      <c r="F1144" s="17"/>
      <c r="G1144" s="27"/>
      <c r="H1144" s="27"/>
      <c r="I1144" s="27"/>
      <c r="J1144" s="27"/>
      <c r="K1144" s="27"/>
      <c r="L1144" s="27"/>
      <c r="M1144" s="27"/>
      <c r="N1144" s="27"/>
      <c r="O1144" s="27"/>
      <c r="P1144" s="27"/>
      <c r="Q1144" s="27"/>
    </row>
    <row r="1145" spans="1:17" s="20" customFormat="1" ht="13.15" customHeight="1" x14ac:dyDescent="0.25">
      <c r="A1145" s="4" t="s">
        <v>174</v>
      </c>
      <c r="B1145" s="4" t="s">
        <v>598</v>
      </c>
      <c r="C1145" s="13" t="s">
        <v>200</v>
      </c>
      <c r="D1145" s="19" t="s">
        <v>674</v>
      </c>
      <c r="E1145" s="13"/>
      <c r="F1145" s="19"/>
      <c r="G1145" s="1">
        <v>1224010.8900000001</v>
      </c>
      <c r="H1145" s="1">
        <v>300152.75</v>
      </c>
      <c r="I1145" s="1">
        <v>758958.93000000028</v>
      </c>
      <c r="J1145" s="1">
        <v>0</v>
      </c>
      <c r="K1145" s="1">
        <v>0</v>
      </c>
      <c r="L1145" s="1">
        <v>106045.81</v>
      </c>
      <c r="M1145" s="1">
        <v>248297.92</v>
      </c>
      <c r="N1145" s="1">
        <v>0</v>
      </c>
      <c r="O1145" s="1">
        <v>0</v>
      </c>
      <c r="P1145" s="1">
        <v>0</v>
      </c>
      <c r="Q1145" s="1">
        <f t="shared" ref="Q1145:Q1146" si="990">SUM(G1145:P1145)</f>
        <v>2637466.3000000003</v>
      </c>
    </row>
    <row r="1146" spans="1:17" s="20" customFormat="1" ht="13.15" customHeight="1" x14ac:dyDescent="0.25">
      <c r="A1146" s="4" t="s">
        <v>174</v>
      </c>
      <c r="B1146" s="4" t="s">
        <v>598</v>
      </c>
      <c r="C1146" s="13" t="s">
        <v>200</v>
      </c>
      <c r="D1146" s="19" t="s">
        <v>675</v>
      </c>
      <c r="E1146" s="13"/>
      <c r="F1146" s="19"/>
      <c r="G1146" s="1">
        <v>725.6</v>
      </c>
      <c r="H1146" s="1">
        <v>0</v>
      </c>
      <c r="I1146" s="1">
        <v>1195.71</v>
      </c>
      <c r="J1146" s="1">
        <v>0</v>
      </c>
      <c r="K1146" s="1">
        <v>0</v>
      </c>
      <c r="L1146" s="1">
        <v>0</v>
      </c>
      <c r="M1146" s="1">
        <v>0</v>
      </c>
      <c r="N1146" s="1">
        <v>0</v>
      </c>
      <c r="O1146" s="1">
        <v>0</v>
      </c>
      <c r="P1146" s="1">
        <v>0</v>
      </c>
      <c r="Q1146" s="1">
        <f t="shared" si="990"/>
        <v>1921.31</v>
      </c>
    </row>
    <row r="1147" spans="1:17" s="20" customFormat="1" ht="13.15" customHeight="1" x14ac:dyDescent="0.25">
      <c r="A1147" s="4" t="s">
        <v>174</v>
      </c>
      <c r="B1147" s="4" t="s">
        <v>598</v>
      </c>
      <c r="C1147" s="13" t="s">
        <v>200</v>
      </c>
      <c r="D1147" s="19" t="s">
        <v>454</v>
      </c>
      <c r="E1147" s="13"/>
      <c r="F1147" s="19"/>
      <c r="G1147" s="1">
        <v>1224736.4900000002</v>
      </c>
      <c r="H1147" s="1">
        <v>300152.75</v>
      </c>
      <c r="I1147" s="1">
        <v>760154.64000000025</v>
      </c>
      <c r="J1147" s="1">
        <v>0</v>
      </c>
      <c r="K1147" s="1">
        <v>0</v>
      </c>
      <c r="L1147" s="1">
        <v>106045.81</v>
      </c>
      <c r="M1147" s="1">
        <v>248297.92</v>
      </c>
      <c r="N1147" s="1">
        <v>0</v>
      </c>
      <c r="O1147" s="1">
        <v>0</v>
      </c>
      <c r="P1147" s="1">
        <v>0</v>
      </c>
      <c r="Q1147" s="1">
        <f t="shared" ref="G1147:Q1147" si="991">Q1145+Q1146</f>
        <v>2639387.6100000003</v>
      </c>
    </row>
    <row r="1148" spans="1:17" ht="13.15" customHeight="1" x14ac:dyDescent="0.2">
      <c r="A1148" s="4" t="s">
        <v>174</v>
      </c>
      <c r="B1148" s="4" t="s">
        <v>598</v>
      </c>
      <c r="C1148" s="9" t="s">
        <v>200</v>
      </c>
      <c r="D1148" s="9" t="s">
        <v>690</v>
      </c>
      <c r="E1148" s="14"/>
      <c r="F1148" s="14">
        <v>350.7</v>
      </c>
      <c r="G1148" s="12"/>
      <c r="H1148" s="12"/>
      <c r="I1148" s="12"/>
      <c r="J1148" s="12"/>
      <c r="K1148" s="12"/>
      <c r="L1148" s="12"/>
      <c r="M1148" s="12"/>
      <c r="N1148" s="12"/>
      <c r="O1148" s="12"/>
      <c r="P1148" s="12"/>
      <c r="Q1148" s="12">
        <f t="shared" ref="Q1148" si="992">Q1147/F1148</f>
        <v>7526.0553464499581</v>
      </c>
    </row>
    <row r="1149" spans="1:17" ht="13.15" customHeight="1" x14ac:dyDescent="0.2">
      <c r="A1149" s="4" t="str">
        <f>A1148</f>
        <v>2750</v>
      </c>
      <c r="B1149" s="4" t="str">
        <f t="shared" ref="B1149" si="993">B1148</f>
        <v>RIO GSARGENT RE-3</v>
      </c>
      <c r="C1149" s="9" t="str">
        <f t="shared" ref="C1149" si="994">C1148</f>
        <v xml:space="preserve">$ </v>
      </c>
      <c r="D1149" s="9" t="s">
        <v>691</v>
      </c>
      <c r="E1149" s="14"/>
      <c r="F1149" s="14">
        <v>322</v>
      </c>
      <c r="G1149" s="12"/>
      <c r="H1149" s="12"/>
      <c r="I1149" s="12"/>
      <c r="J1149" s="12"/>
      <c r="K1149" s="12"/>
      <c r="L1149" s="12"/>
      <c r="M1149" s="12"/>
      <c r="N1149" s="12"/>
      <c r="O1149" s="12"/>
      <c r="P1149" s="12"/>
      <c r="Q1149" s="12">
        <f t="shared" ref="Q1149" si="995">Q1147/F1149</f>
        <v>8196.8559316770188</v>
      </c>
    </row>
    <row r="1150" spans="1:17" s="25" customFormat="1" ht="13.15" customHeight="1" x14ac:dyDescent="0.2">
      <c r="A1150" s="4" t="s">
        <v>174</v>
      </c>
      <c r="B1150" s="4" t="s">
        <v>598</v>
      </c>
      <c r="C1150" s="14" t="s">
        <v>199</v>
      </c>
      <c r="D1150" s="2" t="s">
        <v>676</v>
      </c>
      <c r="E1150" s="14"/>
      <c r="F1150" s="14"/>
      <c r="G1150" s="24">
        <v>46.402297463236181</v>
      </c>
      <c r="H1150" s="24">
        <v>11.372060278785652</v>
      </c>
      <c r="I1150" s="24">
        <v>28.800417078566198</v>
      </c>
      <c r="J1150" s="24">
        <v>0</v>
      </c>
      <c r="K1150" s="24">
        <v>0</v>
      </c>
      <c r="L1150" s="24">
        <v>4.0178187394006892</v>
      </c>
      <c r="M1150" s="24">
        <v>9.4074064400112878</v>
      </c>
      <c r="N1150" s="24">
        <v>0</v>
      </c>
      <c r="O1150" s="24">
        <v>0</v>
      </c>
      <c r="P1150" s="24">
        <v>0</v>
      </c>
      <c r="Q1150" s="24">
        <f t="shared" ref="G1150:Q1150" si="996">(Q1147/$Q1147)*100</f>
        <v>100</v>
      </c>
    </row>
    <row r="1151" spans="1:17" ht="13.15" customHeight="1" x14ac:dyDescent="0.2">
      <c r="A1151" s="4" t="s">
        <v>174</v>
      </c>
      <c r="B1151" s="4" t="s">
        <v>598</v>
      </c>
      <c r="C1151" s="9"/>
      <c r="D1151" s="9"/>
      <c r="E1151" s="14"/>
      <c r="F1151" s="14"/>
      <c r="G1151" s="12"/>
      <c r="H1151" s="12"/>
      <c r="I1151" s="12"/>
      <c r="J1151" s="12"/>
      <c r="K1151" s="12"/>
      <c r="L1151" s="12"/>
      <c r="M1151" s="12"/>
      <c r="N1151" s="12"/>
      <c r="O1151" s="12"/>
      <c r="P1151" s="12"/>
      <c r="Q1151" s="12"/>
    </row>
    <row r="1152" spans="1:17" ht="13.15" customHeight="1" x14ac:dyDescent="0.2">
      <c r="A1152" s="4" t="s">
        <v>166</v>
      </c>
      <c r="B1152" s="4" t="s">
        <v>599</v>
      </c>
      <c r="C1152" s="15"/>
      <c r="D1152" s="16" t="s">
        <v>262</v>
      </c>
      <c r="E1152" s="17" t="s">
        <v>264</v>
      </c>
      <c r="F1152" s="17"/>
      <c r="G1152" s="27"/>
      <c r="H1152" s="27"/>
      <c r="I1152" s="27"/>
      <c r="J1152" s="27"/>
      <c r="K1152" s="27"/>
      <c r="L1152" s="27"/>
      <c r="M1152" s="27"/>
      <c r="N1152" s="27"/>
      <c r="O1152" s="27"/>
      <c r="P1152" s="27"/>
      <c r="Q1152" s="27"/>
    </row>
    <row r="1153" spans="1:17" s="20" customFormat="1" ht="13.15" customHeight="1" x14ac:dyDescent="0.25">
      <c r="A1153" s="4" t="s">
        <v>166</v>
      </c>
      <c r="B1153" s="4" t="s">
        <v>599</v>
      </c>
      <c r="C1153" s="13" t="s">
        <v>200</v>
      </c>
      <c r="D1153" s="19" t="s">
        <v>674</v>
      </c>
      <c r="E1153" s="13"/>
      <c r="F1153" s="19"/>
      <c r="G1153" s="1">
        <v>1720560.4499999997</v>
      </c>
      <c r="H1153" s="1">
        <v>1064620.8899999997</v>
      </c>
      <c r="I1153" s="1">
        <v>1621469.6900000006</v>
      </c>
      <c r="J1153" s="1">
        <v>0</v>
      </c>
      <c r="K1153" s="1">
        <v>0</v>
      </c>
      <c r="L1153" s="1">
        <v>0</v>
      </c>
      <c r="M1153" s="1">
        <v>62916.250000000007</v>
      </c>
      <c r="N1153" s="1">
        <v>0</v>
      </c>
      <c r="O1153" s="1">
        <v>0</v>
      </c>
      <c r="P1153" s="1">
        <v>0</v>
      </c>
      <c r="Q1153" s="1">
        <f t="shared" ref="Q1153:Q1154" si="997">SUM(G1153:P1153)</f>
        <v>4469567.28</v>
      </c>
    </row>
    <row r="1154" spans="1:17" s="20" customFormat="1" ht="13.15" customHeight="1" x14ac:dyDescent="0.25">
      <c r="A1154" s="4" t="s">
        <v>166</v>
      </c>
      <c r="B1154" s="4" t="s">
        <v>599</v>
      </c>
      <c r="C1154" s="13" t="s">
        <v>200</v>
      </c>
      <c r="D1154" s="19" t="s">
        <v>675</v>
      </c>
      <c r="E1154" s="13"/>
      <c r="F1154" s="19"/>
      <c r="G1154" s="1">
        <v>0</v>
      </c>
      <c r="H1154" s="1">
        <v>6700</v>
      </c>
      <c r="I1154" s="1">
        <v>0</v>
      </c>
      <c r="J1154" s="1">
        <v>0</v>
      </c>
      <c r="K1154" s="1">
        <v>0</v>
      </c>
      <c r="L1154" s="1">
        <v>0</v>
      </c>
      <c r="M1154" s="1">
        <v>12933.44</v>
      </c>
      <c r="N1154" s="1">
        <v>0</v>
      </c>
      <c r="O1154" s="1">
        <v>0</v>
      </c>
      <c r="P1154" s="1">
        <v>0</v>
      </c>
      <c r="Q1154" s="1">
        <f t="shared" si="997"/>
        <v>19633.440000000002</v>
      </c>
    </row>
    <row r="1155" spans="1:17" s="20" customFormat="1" ht="13.15" customHeight="1" x14ac:dyDescent="0.25">
      <c r="A1155" s="4" t="s">
        <v>166</v>
      </c>
      <c r="B1155" s="4" t="s">
        <v>599</v>
      </c>
      <c r="C1155" s="13" t="s">
        <v>200</v>
      </c>
      <c r="D1155" s="19" t="s">
        <v>454</v>
      </c>
      <c r="E1155" s="13"/>
      <c r="F1155" s="19"/>
      <c r="G1155" s="1">
        <v>1720560.4499999997</v>
      </c>
      <c r="H1155" s="1">
        <v>1071320.8899999997</v>
      </c>
      <c r="I1155" s="1">
        <v>1621469.6900000006</v>
      </c>
      <c r="J1155" s="1">
        <v>0</v>
      </c>
      <c r="K1155" s="1">
        <v>0</v>
      </c>
      <c r="L1155" s="1">
        <v>0</v>
      </c>
      <c r="M1155" s="1">
        <v>75849.69</v>
      </c>
      <c r="N1155" s="1">
        <v>0</v>
      </c>
      <c r="O1155" s="1">
        <v>0</v>
      </c>
      <c r="P1155" s="1">
        <v>0</v>
      </c>
      <c r="Q1155" s="1">
        <f t="shared" ref="G1155:Q1155" si="998">Q1153+Q1154</f>
        <v>4489200.7200000007</v>
      </c>
    </row>
    <row r="1156" spans="1:17" ht="13.15" customHeight="1" x14ac:dyDescent="0.2">
      <c r="A1156" s="4" t="s">
        <v>166</v>
      </c>
      <c r="B1156" s="4" t="s">
        <v>599</v>
      </c>
      <c r="C1156" s="9" t="s">
        <v>200</v>
      </c>
      <c r="D1156" s="9" t="s">
        <v>690</v>
      </c>
      <c r="E1156" s="14"/>
      <c r="F1156" s="14">
        <v>431.5</v>
      </c>
      <c r="G1156" s="12"/>
      <c r="H1156" s="12"/>
      <c r="I1156" s="12"/>
      <c r="J1156" s="12"/>
      <c r="K1156" s="12"/>
      <c r="L1156" s="12"/>
      <c r="M1156" s="12"/>
      <c r="N1156" s="12"/>
      <c r="O1156" s="12"/>
      <c r="P1156" s="12"/>
      <c r="Q1156" s="12">
        <f t="shared" ref="Q1156" si="999">Q1155/F1156</f>
        <v>10403.709663962922</v>
      </c>
    </row>
    <row r="1157" spans="1:17" ht="13.15" customHeight="1" x14ac:dyDescent="0.2">
      <c r="A1157" s="4" t="str">
        <f>A1156</f>
        <v>2760</v>
      </c>
      <c r="B1157" s="4" t="str">
        <f t="shared" ref="B1157" si="1000">B1156</f>
        <v>ROUTTHAYDEN RE-1</v>
      </c>
      <c r="C1157" s="9" t="str">
        <f t="shared" ref="C1157" si="1001">C1156</f>
        <v xml:space="preserve">$ </v>
      </c>
      <c r="D1157" s="9" t="s">
        <v>691</v>
      </c>
      <c r="E1157" s="14"/>
      <c r="F1157" s="14">
        <v>454</v>
      </c>
      <c r="G1157" s="12"/>
      <c r="H1157" s="12"/>
      <c r="I1157" s="12"/>
      <c r="J1157" s="12"/>
      <c r="K1157" s="12"/>
      <c r="L1157" s="12"/>
      <c r="M1157" s="12"/>
      <c r="N1157" s="12"/>
      <c r="O1157" s="12"/>
      <c r="P1157" s="12"/>
      <c r="Q1157" s="12">
        <f t="shared" ref="Q1157" si="1002">Q1155/F1157</f>
        <v>9888.1073127753316</v>
      </c>
    </row>
    <row r="1158" spans="1:17" s="25" customFormat="1" ht="13.15" customHeight="1" x14ac:dyDescent="0.2">
      <c r="A1158" s="4" t="s">
        <v>166</v>
      </c>
      <c r="B1158" s="4" t="s">
        <v>599</v>
      </c>
      <c r="C1158" s="14" t="s">
        <v>199</v>
      </c>
      <c r="D1158" s="2" t="s">
        <v>676</v>
      </c>
      <c r="E1158" s="14"/>
      <c r="F1158" s="14"/>
      <c r="G1158" s="24">
        <v>38.326654505214449</v>
      </c>
      <c r="H1158" s="24">
        <v>23.864401634507434</v>
      </c>
      <c r="I1158" s="24">
        <v>36.119340415680959</v>
      </c>
      <c r="J1158" s="24">
        <v>0</v>
      </c>
      <c r="K1158" s="24">
        <v>0</v>
      </c>
      <c r="L1158" s="24">
        <v>0</v>
      </c>
      <c r="M1158" s="24">
        <v>1.6896034445971486</v>
      </c>
      <c r="N1158" s="24">
        <v>0</v>
      </c>
      <c r="O1158" s="24">
        <v>0</v>
      </c>
      <c r="P1158" s="24">
        <v>0</v>
      </c>
      <c r="Q1158" s="24">
        <f t="shared" ref="G1158:Q1158" si="1003">(Q1155/$Q1155)*100</f>
        <v>100</v>
      </c>
    </row>
    <row r="1159" spans="1:17" ht="13.15" customHeight="1" x14ac:dyDescent="0.2">
      <c r="A1159" s="4" t="s">
        <v>166</v>
      </c>
      <c r="B1159" s="4" t="s">
        <v>599</v>
      </c>
      <c r="C1159" s="9"/>
      <c r="D1159" s="9"/>
      <c r="E1159" s="14"/>
      <c r="F1159" s="14"/>
      <c r="G1159" s="12"/>
      <c r="H1159" s="12"/>
      <c r="I1159" s="12"/>
      <c r="J1159" s="12"/>
      <c r="K1159" s="12"/>
      <c r="L1159" s="12"/>
      <c r="M1159" s="12"/>
      <c r="N1159" s="12"/>
      <c r="O1159" s="12"/>
      <c r="P1159" s="12"/>
      <c r="Q1159" s="12"/>
    </row>
    <row r="1160" spans="1:17" ht="13.15" customHeight="1" x14ac:dyDescent="0.2">
      <c r="A1160" s="4" t="s">
        <v>91</v>
      </c>
      <c r="B1160" s="4" t="s">
        <v>600</v>
      </c>
      <c r="C1160" s="15"/>
      <c r="D1160" s="16" t="s">
        <v>262</v>
      </c>
      <c r="E1160" s="17" t="s">
        <v>263</v>
      </c>
      <c r="F1160" s="17"/>
      <c r="G1160" s="27"/>
      <c r="H1160" s="27"/>
      <c r="I1160" s="27"/>
      <c r="J1160" s="27"/>
      <c r="K1160" s="27"/>
      <c r="L1160" s="27"/>
      <c r="M1160" s="27"/>
      <c r="N1160" s="27"/>
      <c r="O1160" s="27"/>
      <c r="P1160" s="27"/>
      <c r="Q1160" s="27"/>
    </row>
    <row r="1161" spans="1:17" s="20" customFormat="1" ht="13.15" customHeight="1" x14ac:dyDescent="0.25">
      <c r="A1161" s="4" t="s">
        <v>91</v>
      </c>
      <c r="B1161" s="4" t="s">
        <v>600</v>
      </c>
      <c r="C1161" s="13" t="s">
        <v>200</v>
      </c>
      <c r="D1161" s="19" t="s">
        <v>674</v>
      </c>
      <c r="E1161" s="13"/>
      <c r="F1161" s="19"/>
      <c r="G1161" s="1">
        <v>7357141.3600000003</v>
      </c>
      <c r="H1161" s="1">
        <v>4357075.9300000006</v>
      </c>
      <c r="I1161" s="1">
        <v>6787212.1599999983</v>
      </c>
      <c r="J1161" s="1">
        <v>0</v>
      </c>
      <c r="K1161" s="1">
        <v>0</v>
      </c>
      <c r="L1161" s="1">
        <v>4864229.5</v>
      </c>
      <c r="M1161" s="1">
        <v>1701105.11</v>
      </c>
      <c r="N1161" s="1">
        <v>40228.639999999999</v>
      </c>
      <c r="O1161" s="1">
        <v>976258.75</v>
      </c>
      <c r="P1161" s="1">
        <v>253607.19000000003</v>
      </c>
      <c r="Q1161" s="1">
        <f t="shared" ref="Q1161:Q1162" si="1004">SUM(G1161:P1161)</f>
        <v>26336858.640000001</v>
      </c>
    </row>
    <row r="1162" spans="1:17" s="20" customFormat="1" ht="13.15" customHeight="1" x14ac:dyDescent="0.25">
      <c r="A1162" s="4" t="s">
        <v>91</v>
      </c>
      <c r="B1162" s="4" t="s">
        <v>600</v>
      </c>
      <c r="C1162" s="13" t="s">
        <v>200</v>
      </c>
      <c r="D1162" s="19" t="s">
        <v>675</v>
      </c>
      <c r="E1162" s="13"/>
      <c r="F1162" s="19"/>
      <c r="G1162" s="1">
        <v>6500</v>
      </c>
      <c r="H1162" s="1">
        <v>0</v>
      </c>
      <c r="I1162" s="1">
        <v>0</v>
      </c>
      <c r="J1162" s="1">
        <v>0</v>
      </c>
      <c r="K1162" s="1">
        <v>0</v>
      </c>
      <c r="L1162" s="1">
        <v>0</v>
      </c>
      <c r="M1162" s="1">
        <v>0</v>
      </c>
      <c r="N1162" s="1">
        <v>0</v>
      </c>
      <c r="O1162" s="1">
        <v>0</v>
      </c>
      <c r="P1162" s="1">
        <v>0</v>
      </c>
      <c r="Q1162" s="1">
        <f t="shared" si="1004"/>
        <v>6500</v>
      </c>
    </row>
    <row r="1163" spans="1:17" s="20" customFormat="1" ht="13.15" customHeight="1" x14ac:dyDescent="0.25">
      <c r="A1163" s="4" t="s">
        <v>91</v>
      </c>
      <c r="B1163" s="4" t="s">
        <v>600</v>
      </c>
      <c r="C1163" s="13" t="s">
        <v>200</v>
      </c>
      <c r="D1163" s="19" t="s">
        <v>454</v>
      </c>
      <c r="E1163" s="13"/>
      <c r="F1163" s="19"/>
      <c r="G1163" s="1">
        <v>7363641.3600000003</v>
      </c>
      <c r="H1163" s="1">
        <v>4357075.9300000006</v>
      </c>
      <c r="I1163" s="1">
        <v>6787212.1599999983</v>
      </c>
      <c r="J1163" s="1">
        <v>0</v>
      </c>
      <c r="K1163" s="1">
        <v>0</v>
      </c>
      <c r="L1163" s="1">
        <v>4864229.5</v>
      </c>
      <c r="M1163" s="1">
        <v>1701105.11</v>
      </c>
      <c r="N1163" s="1">
        <v>40228.639999999999</v>
      </c>
      <c r="O1163" s="1">
        <v>976258.75</v>
      </c>
      <c r="P1163" s="1">
        <v>253607.19000000003</v>
      </c>
      <c r="Q1163" s="1">
        <f t="shared" ref="G1163:Q1163" si="1005">Q1161+Q1162</f>
        <v>26343358.640000001</v>
      </c>
    </row>
    <row r="1164" spans="1:17" ht="13.15" customHeight="1" x14ac:dyDescent="0.2">
      <c r="A1164" s="4" t="s">
        <v>91</v>
      </c>
      <c r="B1164" s="4" t="s">
        <v>600</v>
      </c>
      <c r="C1164" s="9" t="s">
        <v>200</v>
      </c>
      <c r="D1164" s="9" t="s">
        <v>690</v>
      </c>
      <c r="E1164" s="14"/>
      <c r="F1164" s="14">
        <v>2617.9</v>
      </c>
      <c r="G1164" s="12"/>
      <c r="H1164" s="12"/>
      <c r="I1164" s="12"/>
      <c r="J1164" s="12"/>
      <c r="K1164" s="12"/>
      <c r="L1164" s="12"/>
      <c r="M1164" s="12"/>
      <c r="N1164" s="12"/>
      <c r="O1164" s="12"/>
      <c r="P1164" s="12"/>
      <c r="Q1164" s="12">
        <f t="shared" ref="Q1164" si="1006">Q1163/F1164</f>
        <v>10062.782627296689</v>
      </c>
    </row>
    <row r="1165" spans="1:17" ht="13.15" customHeight="1" x14ac:dyDescent="0.2">
      <c r="A1165" s="4" t="str">
        <f>A1164</f>
        <v>2770</v>
      </c>
      <c r="B1165" s="4" t="str">
        <f t="shared" ref="B1165" si="1007">B1164</f>
        <v>ROUTTSTEAMBOAT SP</v>
      </c>
      <c r="C1165" s="9" t="str">
        <f t="shared" ref="C1165" si="1008">C1164</f>
        <v xml:space="preserve">$ </v>
      </c>
      <c r="D1165" s="9" t="s">
        <v>691</v>
      </c>
      <c r="E1165" s="14"/>
      <c r="F1165" s="14">
        <v>2665</v>
      </c>
      <c r="G1165" s="12"/>
      <c r="H1165" s="12"/>
      <c r="I1165" s="12"/>
      <c r="J1165" s="12"/>
      <c r="K1165" s="12"/>
      <c r="L1165" s="12"/>
      <c r="M1165" s="12"/>
      <c r="N1165" s="12"/>
      <c r="O1165" s="12"/>
      <c r="P1165" s="12"/>
      <c r="Q1165" s="12">
        <f t="shared" ref="Q1165" si="1009">Q1163/F1165</f>
        <v>9884.93757598499</v>
      </c>
    </row>
    <row r="1166" spans="1:17" s="25" customFormat="1" ht="13.15" customHeight="1" x14ac:dyDescent="0.2">
      <c r="A1166" s="4" t="s">
        <v>91</v>
      </c>
      <c r="B1166" s="4" t="s">
        <v>600</v>
      </c>
      <c r="C1166" s="14" t="s">
        <v>199</v>
      </c>
      <c r="D1166" s="2" t="s">
        <v>676</v>
      </c>
      <c r="E1166" s="14"/>
      <c r="F1166" s="14"/>
      <c r="G1166" s="24">
        <v>27.952553281565923</v>
      </c>
      <c r="H1166" s="24">
        <v>16.539561221264233</v>
      </c>
      <c r="I1166" s="24">
        <v>25.764414677535584</v>
      </c>
      <c r="J1166" s="24">
        <v>0</v>
      </c>
      <c r="K1166" s="24">
        <v>0</v>
      </c>
      <c r="L1166" s="24">
        <v>18.464727928101425</v>
      </c>
      <c r="M1166" s="24">
        <v>6.4574344268199209</v>
      </c>
      <c r="N1166" s="24">
        <v>0.15270884988414674</v>
      </c>
      <c r="O1166" s="24">
        <v>3.7059008433254199</v>
      </c>
      <c r="P1166" s="24">
        <v>0.96269877150334404</v>
      </c>
      <c r="Q1166" s="24">
        <f t="shared" ref="G1166:Q1166" si="1010">(Q1163/$Q1163)*100</f>
        <v>100</v>
      </c>
    </row>
    <row r="1167" spans="1:17" ht="13.15" customHeight="1" x14ac:dyDescent="0.2">
      <c r="A1167" s="4" t="s">
        <v>91</v>
      </c>
      <c r="B1167" s="4" t="s">
        <v>600</v>
      </c>
      <c r="C1167" s="9"/>
      <c r="D1167" s="9"/>
      <c r="E1167" s="14"/>
      <c r="F1167" s="14"/>
      <c r="G1167" s="12"/>
      <c r="H1167" s="12"/>
      <c r="I1167" s="12"/>
      <c r="J1167" s="12"/>
      <c r="K1167" s="12"/>
      <c r="L1167" s="12"/>
      <c r="M1167" s="12"/>
      <c r="N1167" s="12"/>
      <c r="O1167" s="12"/>
      <c r="P1167" s="12"/>
      <c r="Q1167" s="12"/>
    </row>
    <row r="1168" spans="1:17" ht="13.15" customHeight="1" x14ac:dyDescent="0.2">
      <c r="A1168" s="4" t="s">
        <v>90</v>
      </c>
      <c r="B1168" s="4" t="s">
        <v>601</v>
      </c>
      <c r="C1168" s="15"/>
      <c r="D1168" s="16" t="s">
        <v>262</v>
      </c>
      <c r="E1168" s="17" t="s">
        <v>261</v>
      </c>
      <c r="F1168" s="17"/>
      <c r="G1168" s="27"/>
      <c r="H1168" s="27"/>
      <c r="I1168" s="27"/>
      <c r="J1168" s="27"/>
      <c r="K1168" s="27"/>
      <c r="L1168" s="27"/>
      <c r="M1168" s="27"/>
      <c r="N1168" s="27"/>
      <c r="O1168" s="27"/>
      <c r="P1168" s="27"/>
      <c r="Q1168" s="27"/>
    </row>
    <row r="1169" spans="1:17" s="20" customFormat="1" ht="13.15" customHeight="1" x14ac:dyDescent="0.25">
      <c r="A1169" s="4" t="s">
        <v>90</v>
      </c>
      <c r="B1169" s="4" t="s">
        <v>601</v>
      </c>
      <c r="C1169" s="13" t="s">
        <v>200</v>
      </c>
      <c r="D1169" s="19" t="s">
        <v>674</v>
      </c>
      <c r="E1169" s="13"/>
      <c r="F1169" s="19"/>
      <c r="G1169" s="1">
        <v>1512923.2800000003</v>
      </c>
      <c r="H1169" s="1">
        <v>365105.61999999994</v>
      </c>
      <c r="I1169" s="1">
        <v>1457667.9</v>
      </c>
      <c r="J1169" s="1">
        <v>0</v>
      </c>
      <c r="K1169" s="1">
        <v>0</v>
      </c>
      <c r="L1169" s="1">
        <v>0</v>
      </c>
      <c r="M1169" s="1">
        <v>618010.91999999993</v>
      </c>
      <c r="N1169" s="1">
        <v>0</v>
      </c>
      <c r="O1169" s="1">
        <v>0</v>
      </c>
      <c r="P1169" s="1">
        <v>0</v>
      </c>
      <c r="Q1169" s="1">
        <f t="shared" ref="Q1169:Q1170" si="1011">SUM(G1169:P1169)</f>
        <v>3953707.7199999997</v>
      </c>
    </row>
    <row r="1170" spans="1:17" s="20" customFormat="1" ht="13.15" customHeight="1" x14ac:dyDescent="0.25">
      <c r="A1170" s="4" t="s">
        <v>90</v>
      </c>
      <c r="B1170" s="4" t="s">
        <v>601</v>
      </c>
      <c r="C1170" s="13" t="s">
        <v>200</v>
      </c>
      <c r="D1170" s="19" t="s">
        <v>675</v>
      </c>
      <c r="E1170" s="13"/>
      <c r="F1170" s="19"/>
      <c r="G1170" s="1">
        <v>0</v>
      </c>
      <c r="H1170" s="1">
        <v>0</v>
      </c>
      <c r="I1170" s="1">
        <v>77474.97</v>
      </c>
      <c r="J1170" s="1">
        <v>0</v>
      </c>
      <c r="K1170" s="1">
        <v>0</v>
      </c>
      <c r="L1170" s="1">
        <v>0</v>
      </c>
      <c r="M1170" s="1">
        <v>0</v>
      </c>
      <c r="N1170" s="1">
        <v>0</v>
      </c>
      <c r="O1170" s="1">
        <v>0</v>
      </c>
      <c r="P1170" s="1">
        <v>0</v>
      </c>
      <c r="Q1170" s="1">
        <f t="shared" si="1011"/>
        <v>77474.97</v>
      </c>
    </row>
    <row r="1171" spans="1:17" s="20" customFormat="1" ht="13.15" customHeight="1" x14ac:dyDescent="0.25">
      <c r="A1171" s="4" t="s">
        <v>90</v>
      </c>
      <c r="B1171" s="4" t="s">
        <v>601</v>
      </c>
      <c r="C1171" s="13" t="s">
        <v>200</v>
      </c>
      <c r="D1171" s="19" t="s">
        <v>454</v>
      </c>
      <c r="E1171" s="13"/>
      <c r="F1171" s="19"/>
      <c r="G1171" s="1">
        <v>1512923.2800000003</v>
      </c>
      <c r="H1171" s="1">
        <v>365105.61999999994</v>
      </c>
      <c r="I1171" s="1">
        <v>1535142.8699999999</v>
      </c>
      <c r="J1171" s="1">
        <v>0</v>
      </c>
      <c r="K1171" s="1">
        <v>0</v>
      </c>
      <c r="L1171" s="1">
        <v>0</v>
      </c>
      <c r="M1171" s="1">
        <v>618010.91999999993</v>
      </c>
      <c r="N1171" s="1">
        <v>0</v>
      </c>
      <c r="O1171" s="1">
        <v>0</v>
      </c>
      <c r="P1171" s="1">
        <v>0</v>
      </c>
      <c r="Q1171" s="1">
        <f t="shared" ref="G1171:Q1171" si="1012">Q1169+Q1170</f>
        <v>4031182.69</v>
      </c>
    </row>
    <row r="1172" spans="1:17" ht="13.15" customHeight="1" x14ac:dyDescent="0.2">
      <c r="A1172" s="4" t="s">
        <v>90</v>
      </c>
      <c r="B1172" s="4" t="s">
        <v>601</v>
      </c>
      <c r="C1172" s="9" t="s">
        <v>200</v>
      </c>
      <c r="D1172" s="9" t="s">
        <v>690</v>
      </c>
      <c r="E1172" s="14"/>
      <c r="F1172" s="14">
        <v>326.5</v>
      </c>
      <c r="G1172" s="12"/>
      <c r="H1172" s="12"/>
      <c r="I1172" s="12"/>
      <c r="J1172" s="12"/>
      <c r="K1172" s="12"/>
      <c r="L1172" s="12"/>
      <c r="M1172" s="12"/>
      <c r="N1172" s="12"/>
      <c r="O1172" s="12"/>
      <c r="P1172" s="12"/>
      <c r="Q1172" s="12">
        <f t="shared" ref="Q1172" si="1013">Q1171/F1172</f>
        <v>12346.654486983154</v>
      </c>
    </row>
    <row r="1173" spans="1:17" ht="13.15" customHeight="1" x14ac:dyDescent="0.2">
      <c r="A1173" s="4" t="str">
        <f>A1172</f>
        <v>2780</v>
      </c>
      <c r="B1173" s="4" t="str">
        <f t="shared" ref="B1173" si="1014">B1172</f>
        <v xml:space="preserve">ROUTTSOUTH ROUTT </v>
      </c>
      <c r="C1173" s="9" t="str">
        <f t="shared" ref="C1173" si="1015">C1172</f>
        <v xml:space="preserve">$ </v>
      </c>
      <c r="D1173" s="9" t="s">
        <v>691</v>
      </c>
      <c r="E1173" s="14"/>
      <c r="F1173" s="14">
        <v>356</v>
      </c>
      <c r="G1173" s="12"/>
      <c r="H1173" s="12"/>
      <c r="I1173" s="12"/>
      <c r="J1173" s="12"/>
      <c r="K1173" s="12"/>
      <c r="L1173" s="12"/>
      <c r="M1173" s="12"/>
      <c r="N1173" s="12"/>
      <c r="O1173" s="12"/>
      <c r="P1173" s="12"/>
      <c r="Q1173" s="12">
        <f t="shared" ref="Q1173" si="1016">Q1171/F1173</f>
        <v>11323.546882022472</v>
      </c>
    </row>
    <row r="1174" spans="1:17" s="25" customFormat="1" ht="13.15" customHeight="1" x14ac:dyDescent="0.2">
      <c r="A1174" s="4" t="s">
        <v>90</v>
      </c>
      <c r="B1174" s="4" t="s">
        <v>601</v>
      </c>
      <c r="C1174" s="14" t="s">
        <v>199</v>
      </c>
      <c r="D1174" s="2" t="s">
        <v>676</v>
      </c>
      <c r="E1174" s="14"/>
      <c r="F1174" s="14"/>
      <c r="G1174" s="24">
        <v>37.530506462856444</v>
      </c>
      <c r="H1174" s="24">
        <v>9.0570348227011248</v>
      </c>
      <c r="I1174" s="24">
        <v>38.081699294060023</v>
      </c>
      <c r="J1174" s="24">
        <v>0</v>
      </c>
      <c r="K1174" s="24">
        <v>0</v>
      </c>
      <c r="L1174" s="24">
        <v>0</v>
      </c>
      <c r="M1174" s="24">
        <v>15.330759420382407</v>
      </c>
      <c r="N1174" s="24">
        <v>0</v>
      </c>
      <c r="O1174" s="24">
        <v>0</v>
      </c>
      <c r="P1174" s="24">
        <v>0</v>
      </c>
      <c r="Q1174" s="24">
        <f t="shared" ref="G1174:Q1174" si="1017">(Q1171/$Q1171)*100</f>
        <v>100</v>
      </c>
    </row>
    <row r="1175" spans="1:17" ht="13.15" customHeight="1" x14ac:dyDescent="0.2">
      <c r="A1175" s="4" t="s">
        <v>90</v>
      </c>
      <c r="B1175" s="4" t="s">
        <v>601</v>
      </c>
      <c r="C1175" s="9"/>
      <c r="D1175" s="9"/>
      <c r="E1175" s="14"/>
      <c r="F1175" s="14"/>
      <c r="G1175" s="12"/>
      <c r="H1175" s="12"/>
      <c r="I1175" s="12"/>
      <c r="J1175" s="12"/>
      <c r="K1175" s="12"/>
      <c r="L1175" s="12"/>
      <c r="M1175" s="12"/>
      <c r="N1175" s="12"/>
      <c r="O1175" s="12"/>
      <c r="P1175" s="12"/>
      <c r="Q1175" s="12"/>
    </row>
    <row r="1176" spans="1:17" ht="13.15" customHeight="1" x14ac:dyDescent="0.2">
      <c r="A1176" s="4" t="s">
        <v>177</v>
      </c>
      <c r="B1176" s="4" t="s">
        <v>602</v>
      </c>
      <c r="C1176" s="15"/>
      <c r="D1176" s="16" t="s">
        <v>258</v>
      </c>
      <c r="E1176" s="17" t="s">
        <v>260</v>
      </c>
      <c r="F1176" s="17"/>
      <c r="G1176" s="27"/>
      <c r="H1176" s="27"/>
      <c r="I1176" s="27"/>
      <c r="J1176" s="27"/>
      <c r="K1176" s="27"/>
      <c r="L1176" s="27"/>
      <c r="M1176" s="27"/>
      <c r="N1176" s="27"/>
      <c r="O1176" s="27"/>
      <c r="P1176" s="27"/>
      <c r="Q1176" s="27"/>
    </row>
    <row r="1177" spans="1:17" s="20" customFormat="1" ht="13.15" customHeight="1" x14ac:dyDescent="0.25">
      <c r="A1177" s="4" t="s">
        <v>177</v>
      </c>
      <c r="B1177" s="4" t="s">
        <v>602</v>
      </c>
      <c r="C1177" s="13" t="s">
        <v>200</v>
      </c>
      <c r="D1177" s="19" t="s">
        <v>674</v>
      </c>
      <c r="E1177" s="13"/>
      <c r="F1177" s="19"/>
      <c r="G1177" s="1">
        <v>739191.93</v>
      </c>
      <c r="H1177" s="1">
        <v>161732.34</v>
      </c>
      <c r="I1177" s="1">
        <v>261564.24000000002</v>
      </c>
      <c r="J1177" s="1">
        <v>0</v>
      </c>
      <c r="K1177" s="1">
        <v>0</v>
      </c>
      <c r="L1177" s="1">
        <v>692469.62999999989</v>
      </c>
      <c r="M1177" s="1">
        <v>33174.58</v>
      </c>
      <c r="N1177" s="1">
        <v>0</v>
      </c>
      <c r="O1177" s="1">
        <v>0</v>
      </c>
      <c r="P1177" s="1">
        <v>0</v>
      </c>
      <c r="Q1177" s="1">
        <f t="shared" ref="Q1177:Q1178" si="1018">SUM(G1177:P1177)</f>
        <v>1888132.72</v>
      </c>
    </row>
    <row r="1178" spans="1:17" s="20" customFormat="1" ht="13.15" customHeight="1" x14ac:dyDescent="0.25">
      <c r="A1178" s="4" t="s">
        <v>177</v>
      </c>
      <c r="B1178" s="4" t="s">
        <v>602</v>
      </c>
      <c r="C1178" s="13" t="s">
        <v>200</v>
      </c>
      <c r="D1178" s="19" t="s">
        <v>675</v>
      </c>
      <c r="E1178" s="13"/>
      <c r="F1178" s="19"/>
      <c r="G1178" s="1">
        <v>5634.06</v>
      </c>
      <c r="H1178" s="1">
        <v>0</v>
      </c>
      <c r="I1178" s="1">
        <v>0</v>
      </c>
      <c r="J1178" s="1">
        <v>0</v>
      </c>
      <c r="K1178" s="1">
        <v>0</v>
      </c>
      <c r="L1178" s="1">
        <v>10047.58</v>
      </c>
      <c r="M1178" s="1">
        <v>0</v>
      </c>
      <c r="N1178" s="1">
        <v>0</v>
      </c>
      <c r="O1178" s="1">
        <v>0</v>
      </c>
      <c r="P1178" s="1">
        <v>0</v>
      </c>
      <c r="Q1178" s="1">
        <f t="shared" si="1018"/>
        <v>15681.64</v>
      </c>
    </row>
    <row r="1179" spans="1:17" s="20" customFormat="1" ht="13.15" customHeight="1" x14ac:dyDescent="0.25">
      <c r="A1179" s="4" t="s">
        <v>177</v>
      </c>
      <c r="B1179" s="4" t="s">
        <v>602</v>
      </c>
      <c r="C1179" s="13" t="s">
        <v>200</v>
      </c>
      <c r="D1179" s="19" t="s">
        <v>454</v>
      </c>
      <c r="E1179" s="13"/>
      <c r="F1179" s="19"/>
      <c r="G1179" s="1">
        <v>744825.99000000011</v>
      </c>
      <c r="H1179" s="1">
        <v>161732.34</v>
      </c>
      <c r="I1179" s="1">
        <v>261564.24000000002</v>
      </c>
      <c r="J1179" s="1">
        <v>0</v>
      </c>
      <c r="K1179" s="1">
        <v>0</v>
      </c>
      <c r="L1179" s="1">
        <v>702517.20999999985</v>
      </c>
      <c r="M1179" s="1">
        <v>33174.58</v>
      </c>
      <c r="N1179" s="1">
        <v>0</v>
      </c>
      <c r="O1179" s="1">
        <v>0</v>
      </c>
      <c r="P1179" s="1">
        <v>0</v>
      </c>
      <c r="Q1179" s="1">
        <f t="shared" ref="G1179:Q1179" si="1019">Q1177+Q1178</f>
        <v>1903814.3599999999</v>
      </c>
    </row>
    <row r="1180" spans="1:17" ht="13.15" customHeight="1" x14ac:dyDescent="0.2">
      <c r="A1180" s="4" t="s">
        <v>177</v>
      </c>
      <c r="B1180" s="4" t="s">
        <v>602</v>
      </c>
      <c r="C1180" s="9" t="s">
        <v>200</v>
      </c>
      <c r="D1180" s="9" t="s">
        <v>690</v>
      </c>
      <c r="E1180" s="14"/>
      <c r="F1180" s="14">
        <v>184</v>
      </c>
      <c r="G1180" s="12"/>
      <c r="H1180" s="12"/>
      <c r="I1180" s="12"/>
      <c r="J1180" s="12"/>
      <c r="K1180" s="12"/>
      <c r="L1180" s="12"/>
      <c r="M1180" s="12"/>
      <c r="N1180" s="12"/>
      <c r="O1180" s="12"/>
      <c r="P1180" s="12"/>
      <c r="Q1180" s="12">
        <f t="shared" ref="Q1180" si="1020">Q1179/F1180</f>
        <v>10346.817173913043</v>
      </c>
    </row>
    <row r="1181" spans="1:17" ht="13.15" customHeight="1" x14ac:dyDescent="0.2">
      <c r="A1181" s="4" t="str">
        <f>A1180</f>
        <v>2790</v>
      </c>
      <c r="B1181" s="4" t="str">
        <f t="shared" ref="B1181" si="1021">B1180</f>
        <v>SAGUAMOUNTAIN VAL</v>
      </c>
      <c r="C1181" s="9" t="str">
        <f t="shared" ref="C1181" si="1022">C1180</f>
        <v xml:space="preserve">$ </v>
      </c>
      <c r="D1181" s="9" t="s">
        <v>691</v>
      </c>
      <c r="E1181" s="14"/>
      <c r="F1181" s="14">
        <v>221</v>
      </c>
      <c r="G1181" s="12"/>
      <c r="H1181" s="12"/>
      <c r="I1181" s="12"/>
      <c r="J1181" s="12"/>
      <c r="K1181" s="12"/>
      <c r="L1181" s="12"/>
      <c r="M1181" s="12"/>
      <c r="N1181" s="12"/>
      <c r="O1181" s="12"/>
      <c r="P1181" s="12"/>
      <c r="Q1181" s="12">
        <f t="shared" ref="Q1181" si="1023">Q1179/F1181</f>
        <v>8614.5446153846151</v>
      </c>
    </row>
    <row r="1182" spans="1:17" s="25" customFormat="1" ht="13.15" customHeight="1" x14ac:dyDescent="0.2">
      <c r="A1182" s="4" t="s">
        <v>177</v>
      </c>
      <c r="B1182" s="4" t="s">
        <v>602</v>
      </c>
      <c r="C1182" s="14" t="s">
        <v>199</v>
      </c>
      <c r="D1182" s="2" t="s">
        <v>676</v>
      </c>
      <c r="E1182" s="14"/>
      <c r="F1182" s="14"/>
      <c r="G1182" s="24">
        <v>39.122826555421092</v>
      </c>
      <c r="H1182" s="24">
        <v>8.4951738676873951</v>
      </c>
      <c r="I1182" s="24">
        <v>13.738957195385376</v>
      </c>
      <c r="J1182" s="24">
        <v>0</v>
      </c>
      <c r="K1182" s="24">
        <v>0</v>
      </c>
      <c r="L1182" s="24">
        <v>36.9005100896497</v>
      </c>
      <c r="M1182" s="24">
        <v>1.7425322918564394</v>
      </c>
      <c r="N1182" s="24">
        <v>0</v>
      </c>
      <c r="O1182" s="24">
        <v>0</v>
      </c>
      <c r="P1182" s="24">
        <v>0</v>
      </c>
      <c r="Q1182" s="24">
        <f t="shared" ref="G1182:Q1182" si="1024">(Q1179/$Q1179)*100</f>
        <v>100</v>
      </c>
    </row>
    <row r="1183" spans="1:17" ht="13.15" customHeight="1" x14ac:dyDescent="0.2">
      <c r="A1183" s="4" t="s">
        <v>177</v>
      </c>
      <c r="B1183" s="4" t="s">
        <v>602</v>
      </c>
      <c r="C1183" s="9"/>
      <c r="D1183" s="9"/>
      <c r="E1183" s="14"/>
      <c r="F1183" s="14"/>
      <c r="G1183" s="12"/>
      <c r="H1183" s="12"/>
      <c r="I1183" s="12"/>
      <c r="J1183" s="12"/>
      <c r="K1183" s="12"/>
      <c r="L1183" s="12"/>
      <c r="M1183" s="12"/>
      <c r="N1183" s="12"/>
      <c r="O1183" s="12"/>
      <c r="P1183" s="12"/>
      <c r="Q1183" s="12"/>
    </row>
    <row r="1184" spans="1:17" ht="13.15" customHeight="1" x14ac:dyDescent="0.2">
      <c r="A1184" s="4" t="s">
        <v>9</v>
      </c>
      <c r="B1184" s="4" t="s">
        <v>603</v>
      </c>
      <c r="C1184" s="15"/>
      <c r="D1184" s="16" t="s">
        <v>258</v>
      </c>
      <c r="E1184" s="17" t="s">
        <v>259</v>
      </c>
      <c r="F1184" s="17"/>
      <c r="G1184" s="27"/>
      <c r="H1184" s="27"/>
      <c r="I1184" s="27"/>
      <c r="J1184" s="27"/>
      <c r="K1184" s="27"/>
      <c r="L1184" s="27"/>
      <c r="M1184" s="27"/>
      <c r="N1184" s="27"/>
      <c r="O1184" s="27"/>
      <c r="P1184" s="27"/>
      <c r="Q1184" s="27"/>
    </row>
    <row r="1185" spans="1:17" s="20" customFormat="1" ht="13.15" customHeight="1" x14ac:dyDescent="0.25">
      <c r="A1185" s="4" t="s">
        <v>9</v>
      </c>
      <c r="B1185" s="4" t="s">
        <v>603</v>
      </c>
      <c r="C1185" s="13" t="s">
        <v>200</v>
      </c>
      <c r="D1185" s="19" t="s">
        <v>674</v>
      </c>
      <c r="E1185" s="13"/>
      <c r="F1185" s="19"/>
      <c r="G1185" s="1">
        <v>435814.59</v>
      </c>
      <c r="H1185" s="1">
        <v>103803.11</v>
      </c>
      <c r="I1185" s="1">
        <v>265565.54000000004</v>
      </c>
      <c r="J1185" s="1">
        <v>0</v>
      </c>
      <c r="K1185" s="1">
        <v>0</v>
      </c>
      <c r="L1185" s="1">
        <v>1643861.7000000007</v>
      </c>
      <c r="M1185" s="1">
        <v>86856.299999999988</v>
      </c>
      <c r="N1185" s="1">
        <v>0</v>
      </c>
      <c r="O1185" s="1">
        <v>0</v>
      </c>
      <c r="P1185" s="1">
        <v>0</v>
      </c>
      <c r="Q1185" s="1">
        <f t="shared" ref="Q1185:Q1186" si="1025">SUM(G1185:P1185)</f>
        <v>2535901.2400000007</v>
      </c>
    </row>
    <row r="1186" spans="1:17" s="20" customFormat="1" ht="13.15" customHeight="1" x14ac:dyDescent="0.25">
      <c r="A1186" s="4" t="s">
        <v>9</v>
      </c>
      <c r="B1186" s="4" t="s">
        <v>603</v>
      </c>
      <c r="C1186" s="13" t="s">
        <v>200</v>
      </c>
      <c r="D1186" s="19" t="s">
        <v>675</v>
      </c>
      <c r="E1186" s="13"/>
      <c r="F1186" s="19"/>
      <c r="G1186" s="1">
        <v>0</v>
      </c>
      <c r="H1186" s="1">
        <v>0</v>
      </c>
      <c r="I1186" s="1">
        <v>0</v>
      </c>
      <c r="J1186" s="1">
        <v>0</v>
      </c>
      <c r="K1186" s="1">
        <v>0</v>
      </c>
      <c r="L1186" s="1">
        <v>0</v>
      </c>
      <c r="M1186" s="1">
        <v>0</v>
      </c>
      <c r="N1186" s="1">
        <v>0</v>
      </c>
      <c r="O1186" s="1">
        <v>0</v>
      </c>
      <c r="P1186" s="1">
        <v>0</v>
      </c>
      <c r="Q1186" s="1">
        <f t="shared" si="1025"/>
        <v>0</v>
      </c>
    </row>
    <row r="1187" spans="1:17" s="20" customFormat="1" ht="13.15" customHeight="1" x14ac:dyDescent="0.25">
      <c r="A1187" s="4" t="s">
        <v>9</v>
      </c>
      <c r="B1187" s="4" t="s">
        <v>603</v>
      </c>
      <c r="C1187" s="13" t="s">
        <v>200</v>
      </c>
      <c r="D1187" s="19" t="s">
        <v>454</v>
      </c>
      <c r="E1187" s="13"/>
      <c r="F1187" s="19"/>
      <c r="G1187" s="1">
        <v>435814.59</v>
      </c>
      <c r="H1187" s="1">
        <v>103803.11</v>
      </c>
      <c r="I1187" s="1">
        <v>265565.54000000004</v>
      </c>
      <c r="J1187" s="1">
        <v>0</v>
      </c>
      <c r="K1187" s="1">
        <v>0</v>
      </c>
      <c r="L1187" s="1">
        <v>1643861.7000000007</v>
      </c>
      <c r="M1187" s="1">
        <v>86856.299999999988</v>
      </c>
      <c r="N1187" s="1">
        <v>0</v>
      </c>
      <c r="O1187" s="1">
        <v>0</v>
      </c>
      <c r="P1187" s="1">
        <v>0</v>
      </c>
      <c r="Q1187" s="1">
        <f t="shared" ref="G1187:Q1187" si="1026">Q1185+Q1186</f>
        <v>2535901.2400000007</v>
      </c>
    </row>
    <row r="1188" spans="1:17" ht="13.15" customHeight="1" x14ac:dyDescent="0.2">
      <c r="A1188" s="4" t="s">
        <v>9</v>
      </c>
      <c r="B1188" s="4" t="s">
        <v>603</v>
      </c>
      <c r="C1188" s="9" t="s">
        <v>200</v>
      </c>
      <c r="D1188" s="9" t="s">
        <v>690</v>
      </c>
      <c r="E1188" s="14"/>
      <c r="F1188" s="14">
        <v>214.7</v>
      </c>
      <c r="G1188" s="12"/>
      <c r="H1188" s="12"/>
      <c r="I1188" s="12"/>
      <c r="J1188" s="12"/>
      <c r="K1188" s="12"/>
      <c r="L1188" s="12"/>
      <c r="M1188" s="12"/>
      <c r="N1188" s="12"/>
      <c r="O1188" s="12"/>
      <c r="P1188" s="12"/>
      <c r="Q1188" s="12">
        <f t="shared" ref="Q1188" si="1027">Q1187/F1188</f>
        <v>11811.370470423852</v>
      </c>
    </row>
    <row r="1189" spans="1:17" ht="13.15" customHeight="1" x14ac:dyDescent="0.2">
      <c r="A1189" s="4" t="str">
        <f>A1188</f>
        <v>2800</v>
      </c>
      <c r="B1189" s="4" t="str">
        <f t="shared" ref="B1189" si="1028">B1188</f>
        <v>SAGUAMOFFAT 2</v>
      </c>
      <c r="C1189" s="9" t="str">
        <f t="shared" ref="C1189" si="1029">C1188</f>
        <v xml:space="preserve">$ </v>
      </c>
      <c r="D1189" s="9" t="s">
        <v>691</v>
      </c>
      <c r="E1189" s="14"/>
      <c r="F1189" s="14">
        <v>179</v>
      </c>
      <c r="G1189" s="12"/>
      <c r="H1189" s="12"/>
      <c r="I1189" s="12"/>
      <c r="J1189" s="12"/>
      <c r="K1189" s="12"/>
      <c r="L1189" s="12"/>
      <c r="M1189" s="12"/>
      <c r="N1189" s="12"/>
      <c r="O1189" s="12"/>
      <c r="P1189" s="12"/>
      <c r="Q1189" s="12">
        <f t="shared" ref="Q1189" si="1030">Q1187/F1189</f>
        <v>14167.046033519557</v>
      </c>
    </row>
    <row r="1190" spans="1:17" s="25" customFormat="1" ht="13.15" customHeight="1" x14ac:dyDescent="0.2">
      <c r="A1190" s="4" t="s">
        <v>9</v>
      </c>
      <c r="B1190" s="4" t="s">
        <v>603</v>
      </c>
      <c r="C1190" s="14" t="s">
        <v>199</v>
      </c>
      <c r="D1190" s="2" t="s">
        <v>676</v>
      </c>
      <c r="E1190" s="14"/>
      <c r="F1190" s="14"/>
      <c r="G1190" s="24">
        <v>17.185787172058795</v>
      </c>
      <c r="H1190" s="24">
        <v>4.0933419788855803</v>
      </c>
      <c r="I1190" s="24">
        <v>10.472235109597564</v>
      </c>
      <c r="J1190" s="24">
        <v>0</v>
      </c>
      <c r="K1190" s="24">
        <v>0</v>
      </c>
      <c r="L1190" s="24">
        <v>64.823569391054065</v>
      </c>
      <c r="M1190" s="24">
        <v>3.425066348404008</v>
      </c>
      <c r="N1190" s="24">
        <v>0</v>
      </c>
      <c r="O1190" s="24">
        <v>0</v>
      </c>
      <c r="P1190" s="24">
        <v>0</v>
      </c>
      <c r="Q1190" s="24">
        <f t="shared" ref="G1190:Q1190" si="1031">(Q1187/$Q1187)*100</f>
        <v>100</v>
      </c>
    </row>
    <row r="1191" spans="1:17" ht="13.15" customHeight="1" x14ac:dyDescent="0.2">
      <c r="A1191" s="4" t="s">
        <v>9</v>
      </c>
      <c r="B1191" s="4" t="s">
        <v>603</v>
      </c>
      <c r="C1191" s="9"/>
      <c r="D1191" s="9"/>
      <c r="E1191" s="14"/>
      <c r="F1191" s="14"/>
      <c r="G1191" s="12"/>
      <c r="H1191" s="12"/>
      <c r="I1191" s="12"/>
      <c r="J1191" s="12"/>
      <c r="K1191" s="12"/>
      <c r="L1191" s="12"/>
      <c r="M1191" s="12"/>
      <c r="N1191" s="12"/>
      <c r="O1191" s="12"/>
      <c r="P1191" s="12"/>
      <c r="Q1191" s="12"/>
    </row>
    <row r="1192" spans="1:17" ht="13.15" customHeight="1" x14ac:dyDescent="0.2">
      <c r="A1192" s="4" t="s">
        <v>7</v>
      </c>
      <c r="B1192" s="4" t="s">
        <v>604</v>
      </c>
      <c r="C1192" s="15"/>
      <c r="D1192" s="16" t="s">
        <v>258</v>
      </c>
      <c r="E1192" s="17" t="s">
        <v>257</v>
      </c>
      <c r="F1192" s="17"/>
      <c r="G1192" s="27"/>
      <c r="H1192" s="27"/>
      <c r="I1192" s="27"/>
      <c r="J1192" s="27"/>
      <c r="K1192" s="27"/>
      <c r="L1192" s="27"/>
      <c r="M1192" s="27"/>
      <c r="N1192" s="27"/>
      <c r="O1192" s="27"/>
      <c r="P1192" s="27"/>
      <c r="Q1192" s="27"/>
    </row>
    <row r="1193" spans="1:17" s="20" customFormat="1" ht="13.15" customHeight="1" x14ac:dyDescent="0.25">
      <c r="A1193" s="4" t="s">
        <v>7</v>
      </c>
      <c r="B1193" s="4" t="s">
        <v>604</v>
      </c>
      <c r="C1193" s="13" t="s">
        <v>200</v>
      </c>
      <c r="D1193" s="19" t="s">
        <v>674</v>
      </c>
      <c r="E1193" s="13"/>
      <c r="F1193" s="19"/>
      <c r="G1193" s="1">
        <v>2015124.3499999996</v>
      </c>
      <c r="H1193" s="1">
        <v>677258.4600000002</v>
      </c>
      <c r="I1193" s="1">
        <v>1140800.4100000004</v>
      </c>
      <c r="J1193" s="1">
        <v>0</v>
      </c>
      <c r="K1193" s="1">
        <v>6142.5</v>
      </c>
      <c r="L1193" s="1">
        <v>1599778.3399999999</v>
      </c>
      <c r="M1193" s="1">
        <v>264617.28999999998</v>
      </c>
      <c r="N1193" s="1">
        <v>0</v>
      </c>
      <c r="O1193" s="1">
        <v>0</v>
      </c>
      <c r="P1193" s="1">
        <v>0</v>
      </c>
      <c r="Q1193" s="1">
        <f t="shared" ref="Q1193:Q1194" si="1032">SUM(G1193:P1193)</f>
        <v>5703721.3499999996</v>
      </c>
    </row>
    <row r="1194" spans="1:17" s="20" customFormat="1" ht="13.15" customHeight="1" x14ac:dyDescent="0.25">
      <c r="A1194" s="4" t="s">
        <v>7</v>
      </c>
      <c r="B1194" s="4" t="s">
        <v>604</v>
      </c>
      <c r="C1194" s="13" t="s">
        <v>200</v>
      </c>
      <c r="D1194" s="19" t="s">
        <v>675</v>
      </c>
      <c r="E1194" s="13"/>
      <c r="F1194" s="19"/>
      <c r="G1194" s="1">
        <v>6668.8</v>
      </c>
      <c r="H1194" s="1">
        <v>0</v>
      </c>
      <c r="I1194" s="1">
        <v>8400</v>
      </c>
      <c r="J1194" s="1">
        <v>0</v>
      </c>
      <c r="K1194" s="1">
        <v>0</v>
      </c>
      <c r="L1194" s="1">
        <v>0</v>
      </c>
      <c r="M1194" s="1">
        <v>116120.9</v>
      </c>
      <c r="N1194" s="1">
        <v>0</v>
      </c>
      <c r="O1194" s="1">
        <v>0</v>
      </c>
      <c r="P1194" s="1">
        <v>0</v>
      </c>
      <c r="Q1194" s="1">
        <f t="shared" si="1032"/>
        <v>131189.69999999998</v>
      </c>
    </row>
    <row r="1195" spans="1:17" s="20" customFormat="1" ht="13.15" customHeight="1" x14ac:dyDescent="0.25">
      <c r="A1195" s="4" t="s">
        <v>7</v>
      </c>
      <c r="B1195" s="4" t="s">
        <v>604</v>
      </c>
      <c r="C1195" s="13" t="s">
        <v>200</v>
      </c>
      <c r="D1195" s="19" t="s">
        <v>454</v>
      </c>
      <c r="E1195" s="13"/>
      <c r="F1195" s="19"/>
      <c r="G1195" s="1">
        <v>2021793.1499999997</v>
      </c>
      <c r="H1195" s="1">
        <v>677258.4600000002</v>
      </c>
      <c r="I1195" s="1">
        <v>1149200.4100000004</v>
      </c>
      <c r="J1195" s="1">
        <v>0</v>
      </c>
      <c r="K1195" s="1">
        <v>6142.5</v>
      </c>
      <c r="L1195" s="1">
        <v>1599778.3399999999</v>
      </c>
      <c r="M1195" s="1">
        <v>380738.18999999994</v>
      </c>
      <c r="N1195" s="1">
        <v>0</v>
      </c>
      <c r="O1195" s="1">
        <v>0</v>
      </c>
      <c r="P1195" s="1">
        <v>0</v>
      </c>
      <c r="Q1195" s="1">
        <f t="shared" ref="G1195:Q1195" si="1033">Q1193+Q1194</f>
        <v>5834911.0499999998</v>
      </c>
    </row>
    <row r="1196" spans="1:17" ht="13.15" customHeight="1" x14ac:dyDescent="0.2">
      <c r="A1196" s="4" t="s">
        <v>7</v>
      </c>
      <c r="B1196" s="4" t="s">
        <v>604</v>
      </c>
      <c r="C1196" s="9" t="s">
        <v>200</v>
      </c>
      <c r="D1196" s="9" t="s">
        <v>690</v>
      </c>
      <c r="E1196" s="14"/>
      <c r="F1196" s="14">
        <v>610.9</v>
      </c>
      <c r="G1196" s="12"/>
      <c r="H1196" s="12"/>
      <c r="I1196" s="12"/>
      <c r="J1196" s="12"/>
      <c r="K1196" s="12"/>
      <c r="L1196" s="12"/>
      <c r="M1196" s="12"/>
      <c r="N1196" s="12"/>
      <c r="O1196" s="12"/>
      <c r="P1196" s="12"/>
      <c r="Q1196" s="12">
        <f t="shared" ref="Q1196" si="1034">Q1195/F1196</f>
        <v>9551.3358160091666</v>
      </c>
    </row>
    <row r="1197" spans="1:17" ht="13.15" customHeight="1" x14ac:dyDescent="0.2">
      <c r="A1197" s="4" t="str">
        <f>A1196</f>
        <v>2810</v>
      </c>
      <c r="B1197" s="4" t="str">
        <f t="shared" ref="B1197" si="1035">B1196</f>
        <v>SAGUACENTER 26 JT</v>
      </c>
      <c r="C1197" s="9" t="str">
        <f t="shared" ref="C1197" si="1036">C1196</f>
        <v xml:space="preserve">$ </v>
      </c>
      <c r="D1197" s="9" t="s">
        <v>691</v>
      </c>
      <c r="E1197" s="14"/>
      <c r="F1197" s="14">
        <v>607</v>
      </c>
      <c r="G1197" s="12"/>
      <c r="H1197" s="12"/>
      <c r="I1197" s="12"/>
      <c r="J1197" s="12"/>
      <c r="K1197" s="12"/>
      <c r="L1197" s="12"/>
      <c r="M1197" s="12"/>
      <c r="N1197" s="12"/>
      <c r="O1197" s="12"/>
      <c r="P1197" s="12"/>
      <c r="Q1197" s="12">
        <f t="shared" ref="Q1197" si="1037">Q1195/F1197</f>
        <v>9612.7035420098837</v>
      </c>
    </row>
    <row r="1198" spans="1:17" s="25" customFormat="1" ht="13.15" customHeight="1" x14ac:dyDescent="0.2">
      <c r="A1198" s="4" t="s">
        <v>7</v>
      </c>
      <c r="B1198" s="4" t="s">
        <v>604</v>
      </c>
      <c r="C1198" s="14" t="s">
        <v>199</v>
      </c>
      <c r="D1198" s="2" t="s">
        <v>676</v>
      </c>
      <c r="E1198" s="14"/>
      <c r="F1198" s="14"/>
      <c r="G1198" s="24">
        <v>34.649939522214304</v>
      </c>
      <c r="H1198" s="24">
        <v>11.607005731475549</v>
      </c>
      <c r="I1198" s="24">
        <v>19.695251566859799</v>
      </c>
      <c r="J1198" s="24">
        <v>0</v>
      </c>
      <c r="K1198" s="24">
        <v>0.10527152766107721</v>
      </c>
      <c r="L1198" s="24">
        <v>27.417356088058959</v>
      </c>
      <c r="M1198" s="24">
        <v>6.5251755637303148</v>
      </c>
      <c r="N1198" s="24">
        <v>0</v>
      </c>
      <c r="O1198" s="24">
        <v>0</v>
      </c>
      <c r="P1198" s="24">
        <v>0</v>
      </c>
      <c r="Q1198" s="24">
        <f t="shared" ref="G1198:Q1198" si="1038">(Q1195/$Q1195)*100</f>
        <v>100</v>
      </c>
    </row>
    <row r="1199" spans="1:17" ht="13.15" customHeight="1" x14ac:dyDescent="0.2">
      <c r="A1199" s="4" t="s">
        <v>7</v>
      </c>
      <c r="B1199" s="4" t="s">
        <v>604</v>
      </c>
      <c r="C1199" s="9"/>
      <c r="D1199" s="9"/>
      <c r="E1199" s="14"/>
      <c r="F1199" s="14"/>
      <c r="G1199" s="12"/>
      <c r="H1199" s="12"/>
      <c r="I1199" s="12"/>
      <c r="J1199" s="12"/>
      <c r="K1199" s="12"/>
      <c r="L1199" s="12"/>
      <c r="M1199" s="12"/>
      <c r="N1199" s="12"/>
      <c r="O1199" s="12"/>
      <c r="P1199" s="12"/>
      <c r="Q1199" s="12"/>
    </row>
    <row r="1200" spans="1:17" ht="13.15" customHeight="1" x14ac:dyDescent="0.2">
      <c r="A1200" s="4" t="s">
        <v>48</v>
      </c>
      <c r="B1200" s="4" t="s">
        <v>605</v>
      </c>
      <c r="C1200" s="15"/>
      <c r="D1200" s="16" t="s">
        <v>256</v>
      </c>
      <c r="E1200" s="17" t="s">
        <v>255</v>
      </c>
      <c r="F1200" s="17"/>
      <c r="G1200" s="27"/>
      <c r="H1200" s="27"/>
      <c r="I1200" s="27"/>
      <c r="J1200" s="27"/>
      <c r="K1200" s="27"/>
      <c r="L1200" s="27"/>
      <c r="M1200" s="27"/>
      <c r="N1200" s="27"/>
      <c r="O1200" s="27"/>
      <c r="P1200" s="27"/>
      <c r="Q1200" s="27"/>
    </row>
    <row r="1201" spans="1:17" s="20" customFormat="1" ht="13.15" customHeight="1" x14ac:dyDescent="0.25">
      <c r="A1201" s="4" t="s">
        <v>48</v>
      </c>
      <c r="B1201" s="4" t="s">
        <v>605</v>
      </c>
      <c r="C1201" s="13" t="s">
        <v>200</v>
      </c>
      <c r="D1201" s="19" t="s">
        <v>674</v>
      </c>
      <c r="E1201" s="13"/>
      <c r="F1201" s="19"/>
      <c r="G1201" s="1">
        <v>139673.38</v>
      </c>
      <c r="H1201" s="1">
        <v>0</v>
      </c>
      <c r="I1201" s="1">
        <v>0</v>
      </c>
      <c r="J1201" s="1">
        <v>0</v>
      </c>
      <c r="K1201" s="1">
        <v>0</v>
      </c>
      <c r="L1201" s="1">
        <v>1252335.3200000003</v>
      </c>
      <c r="M1201" s="1">
        <v>0</v>
      </c>
      <c r="N1201" s="1">
        <v>0</v>
      </c>
      <c r="O1201" s="1">
        <v>0</v>
      </c>
      <c r="P1201" s="1">
        <v>0</v>
      </c>
      <c r="Q1201" s="1">
        <f t="shared" ref="Q1201:Q1202" si="1039">SUM(G1201:P1201)</f>
        <v>1392008.7000000002</v>
      </c>
    </row>
    <row r="1202" spans="1:17" s="20" customFormat="1" ht="13.15" customHeight="1" x14ac:dyDescent="0.25">
      <c r="A1202" s="4" t="s">
        <v>48</v>
      </c>
      <c r="B1202" s="4" t="s">
        <v>605</v>
      </c>
      <c r="C1202" s="13" t="s">
        <v>200</v>
      </c>
      <c r="D1202" s="19" t="s">
        <v>675</v>
      </c>
      <c r="E1202" s="13" t="s">
        <v>693</v>
      </c>
      <c r="F1202" s="19"/>
      <c r="G1202" s="1">
        <v>0</v>
      </c>
      <c r="H1202" s="1">
        <v>0</v>
      </c>
      <c r="I1202" s="1">
        <v>0</v>
      </c>
      <c r="J1202" s="1">
        <v>0</v>
      </c>
      <c r="K1202" s="1">
        <v>0</v>
      </c>
      <c r="L1202" s="1">
        <v>0</v>
      </c>
      <c r="M1202" s="1">
        <v>0</v>
      </c>
      <c r="N1202" s="1">
        <v>0</v>
      </c>
      <c r="O1202" s="1">
        <v>0</v>
      </c>
      <c r="P1202" s="1">
        <v>0</v>
      </c>
      <c r="Q1202" s="1">
        <f t="shared" si="1039"/>
        <v>0</v>
      </c>
    </row>
    <row r="1203" spans="1:17" s="20" customFormat="1" ht="13.15" customHeight="1" x14ac:dyDescent="0.25">
      <c r="A1203" s="4" t="s">
        <v>48</v>
      </c>
      <c r="B1203" s="4" t="s">
        <v>605</v>
      </c>
      <c r="C1203" s="13" t="s">
        <v>200</v>
      </c>
      <c r="D1203" s="19" t="s">
        <v>454</v>
      </c>
      <c r="E1203" s="13"/>
      <c r="F1203" s="19"/>
      <c r="G1203" s="1">
        <v>139673.38</v>
      </c>
      <c r="H1203" s="1">
        <v>0</v>
      </c>
      <c r="I1203" s="1">
        <v>0</v>
      </c>
      <c r="J1203" s="1">
        <v>0</v>
      </c>
      <c r="K1203" s="1">
        <v>0</v>
      </c>
      <c r="L1203" s="1">
        <v>1252335.3200000003</v>
      </c>
      <c r="M1203" s="1">
        <v>0</v>
      </c>
      <c r="N1203" s="1">
        <v>0</v>
      </c>
      <c r="O1203" s="1">
        <v>0</v>
      </c>
      <c r="P1203" s="1">
        <v>0</v>
      </c>
      <c r="Q1203" s="1">
        <f t="shared" ref="G1203:Q1203" si="1040">Q1201+Q1202</f>
        <v>1392008.7000000002</v>
      </c>
    </row>
    <row r="1204" spans="1:17" ht="13.15" customHeight="1" x14ac:dyDescent="0.2">
      <c r="A1204" s="4" t="s">
        <v>48</v>
      </c>
      <c r="B1204" s="4" t="s">
        <v>605</v>
      </c>
      <c r="C1204" s="9" t="s">
        <v>200</v>
      </c>
      <c r="D1204" s="9" t="s">
        <v>690</v>
      </c>
      <c r="E1204" s="14"/>
      <c r="F1204" s="14">
        <v>87</v>
      </c>
      <c r="G1204" s="12"/>
      <c r="H1204" s="12"/>
      <c r="I1204" s="12"/>
      <c r="J1204" s="12"/>
      <c r="K1204" s="12"/>
      <c r="L1204" s="12"/>
      <c r="M1204" s="12"/>
      <c r="N1204" s="12"/>
      <c r="O1204" s="12"/>
      <c r="P1204" s="12"/>
      <c r="Q1204" s="12">
        <f t="shared" ref="Q1204" si="1041">Q1203/F1204</f>
        <v>16000.100000000002</v>
      </c>
    </row>
    <row r="1205" spans="1:17" ht="13.15" customHeight="1" x14ac:dyDescent="0.2">
      <c r="A1205" s="4" t="str">
        <f>A1204</f>
        <v>2820</v>
      </c>
      <c r="B1205" s="4" t="str">
        <f t="shared" ref="B1205" si="1042">B1204</f>
        <v>SAN JSILVERTON 1</v>
      </c>
      <c r="C1205" s="9" t="str">
        <f t="shared" ref="C1205" si="1043">C1204</f>
        <v xml:space="preserve">$ </v>
      </c>
      <c r="D1205" s="9" t="s">
        <v>691</v>
      </c>
      <c r="E1205" s="14"/>
      <c r="F1205" s="14">
        <v>87</v>
      </c>
      <c r="G1205" s="12"/>
      <c r="H1205" s="12"/>
      <c r="I1205" s="12"/>
      <c r="J1205" s="12"/>
      <c r="K1205" s="12"/>
      <c r="L1205" s="12"/>
      <c r="M1205" s="12"/>
      <c r="N1205" s="12"/>
      <c r="O1205" s="12"/>
      <c r="P1205" s="12"/>
      <c r="Q1205" s="12">
        <f t="shared" ref="Q1205" si="1044">Q1203/F1205</f>
        <v>16000.100000000002</v>
      </c>
    </row>
    <row r="1206" spans="1:17" s="25" customFormat="1" ht="13.15" customHeight="1" x14ac:dyDescent="0.2">
      <c r="A1206" s="4" t="s">
        <v>48</v>
      </c>
      <c r="B1206" s="4" t="s">
        <v>605</v>
      </c>
      <c r="C1206" s="14" t="s">
        <v>199</v>
      </c>
      <c r="D1206" s="2" t="s">
        <v>676</v>
      </c>
      <c r="E1206" s="14"/>
      <c r="F1206" s="14"/>
      <c r="G1206" s="24">
        <v>10.033944471755095</v>
      </c>
      <c r="H1206" s="24">
        <v>0</v>
      </c>
      <c r="I1206" s="24">
        <v>0</v>
      </c>
      <c r="J1206" s="24">
        <v>0</v>
      </c>
      <c r="K1206" s="24">
        <v>0</v>
      </c>
      <c r="L1206" s="24">
        <v>89.966055528244908</v>
      </c>
      <c r="M1206" s="24">
        <v>0</v>
      </c>
      <c r="N1206" s="24">
        <v>0</v>
      </c>
      <c r="O1206" s="24">
        <v>0</v>
      </c>
      <c r="P1206" s="24">
        <v>0</v>
      </c>
      <c r="Q1206" s="24">
        <f t="shared" ref="G1206:Q1206" si="1045">(Q1203/$Q1203)*100</f>
        <v>100</v>
      </c>
    </row>
    <row r="1207" spans="1:17" ht="13.15" customHeight="1" x14ac:dyDescent="0.2">
      <c r="A1207" s="4" t="s">
        <v>48</v>
      </c>
      <c r="B1207" s="4" t="s">
        <v>605</v>
      </c>
      <c r="C1207" s="9"/>
      <c r="D1207" s="9"/>
      <c r="E1207" s="14"/>
      <c r="F1207" s="14"/>
      <c r="G1207" s="12"/>
      <c r="H1207" s="12"/>
      <c r="I1207" s="12"/>
      <c r="J1207" s="12"/>
      <c r="K1207" s="12"/>
      <c r="L1207" s="12"/>
      <c r="M1207" s="12"/>
      <c r="N1207" s="12"/>
      <c r="O1207" s="12"/>
      <c r="P1207" s="12"/>
      <c r="Q1207" s="12"/>
    </row>
    <row r="1208" spans="1:17" ht="13.15" customHeight="1" x14ac:dyDescent="0.2">
      <c r="A1208" s="4" t="s">
        <v>42</v>
      </c>
      <c r="B1208" s="4" t="s">
        <v>606</v>
      </c>
      <c r="C1208" s="15"/>
      <c r="D1208" s="16" t="s">
        <v>253</v>
      </c>
      <c r="E1208" s="17" t="s">
        <v>254</v>
      </c>
      <c r="F1208" s="17"/>
      <c r="G1208" s="27"/>
      <c r="H1208" s="27"/>
      <c r="I1208" s="27"/>
      <c r="J1208" s="27"/>
      <c r="K1208" s="27"/>
      <c r="L1208" s="27"/>
      <c r="M1208" s="27"/>
      <c r="N1208" s="27"/>
      <c r="O1208" s="27"/>
      <c r="P1208" s="27"/>
      <c r="Q1208" s="27"/>
    </row>
    <row r="1209" spans="1:17" s="20" customFormat="1" ht="13.15" customHeight="1" x14ac:dyDescent="0.25">
      <c r="A1209" s="4" t="s">
        <v>42</v>
      </c>
      <c r="B1209" s="4" t="s">
        <v>606</v>
      </c>
      <c r="C1209" s="13" t="s">
        <v>200</v>
      </c>
      <c r="D1209" s="19" t="s">
        <v>674</v>
      </c>
      <c r="E1209" s="13"/>
      <c r="F1209" s="19"/>
      <c r="G1209" s="1">
        <v>5003049.1399999997</v>
      </c>
      <c r="H1209" s="1">
        <v>1283307.209999999</v>
      </c>
      <c r="I1209" s="1">
        <v>3223763.5100000016</v>
      </c>
      <c r="J1209" s="1">
        <v>0</v>
      </c>
      <c r="K1209" s="1">
        <v>0</v>
      </c>
      <c r="L1209" s="1">
        <v>0</v>
      </c>
      <c r="M1209" s="1">
        <v>156244.66999999998</v>
      </c>
      <c r="N1209" s="1">
        <v>0</v>
      </c>
      <c r="O1209" s="1">
        <v>0</v>
      </c>
      <c r="P1209" s="1">
        <v>0</v>
      </c>
      <c r="Q1209" s="1">
        <f t="shared" ref="Q1209:Q1210" si="1046">SUM(G1209:P1209)</f>
        <v>9666364.5299999993</v>
      </c>
    </row>
    <row r="1210" spans="1:17" s="20" customFormat="1" ht="13.15" customHeight="1" x14ac:dyDescent="0.25">
      <c r="A1210" s="4" t="s">
        <v>42</v>
      </c>
      <c r="B1210" s="4" t="s">
        <v>606</v>
      </c>
      <c r="C1210" s="13" t="s">
        <v>200</v>
      </c>
      <c r="D1210" s="19" t="s">
        <v>675</v>
      </c>
      <c r="E1210" s="13"/>
      <c r="F1210" s="19"/>
      <c r="G1210" s="1">
        <v>0</v>
      </c>
      <c r="H1210" s="1">
        <v>0</v>
      </c>
      <c r="I1210" s="1">
        <v>0</v>
      </c>
      <c r="J1210" s="1">
        <v>0</v>
      </c>
      <c r="K1210" s="1">
        <v>0</v>
      </c>
      <c r="L1210" s="1">
        <v>0</v>
      </c>
      <c r="M1210" s="1">
        <v>0</v>
      </c>
      <c r="N1210" s="1">
        <v>0</v>
      </c>
      <c r="O1210" s="1">
        <v>0</v>
      </c>
      <c r="P1210" s="1">
        <v>0</v>
      </c>
      <c r="Q1210" s="1">
        <f t="shared" si="1046"/>
        <v>0</v>
      </c>
    </row>
    <row r="1211" spans="1:17" s="20" customFormat="1" ht="13.15" customHeight="1" x14ac:dyDescent="0.25">
      <c r="A1211" s="4" t="s">
        <v>42</v>
      </c>
      <c r="B1211" s="4" t="s">
        <v>606</v>
      </c>
      <c r="C1211" s="13" t="s">
        <v>200</v>
      </c>
      <c r="D1211" s="19" t="s">
        <v>454</v>
      </c>
      <c r="E1211" s="13"/>
      <c r="F1211" s="19"/>
      <c r="G1211" s="1">
        <v>5003049.1399999997</v>
      </c>
      <c r="H1211" s="1">
        <v>1283307.209999999</v>
      </c>
      <c r="I1211" s="1">
        <v>3223763.5100000016</v>
      </c>
      <c r="J1211" s="1">
        <v>0</v>
      </c>
      <c r="K1211" s="1">
        <v>0</v>
      </c>
      <c r="L1211" s="1">
        <v>0</v>
      </c>
      <c r="M1211" s="1">
        <v>156244.66999999998</v>
      </c>
      <c r="N1211" s="1">
        <v>0</v>
      </c>
      <c r="O1211" s="1">
        <v>0</v>
      </c>
      <c r="P1211" s="1">
        <v>0</v>
      </c>
      <c r="Q1211" s="1">
        <f t="shared" ref="G1211:Q1211" si="1047">Q1209+Q1210</f>
        <v>9666364.5299999993</v>
      </c>
    </row>
    <row r="1212" spans="1:17" ht="13.15" customHeight="1" x14ac:dyDescent="0.2">
      <c r="A1212" s="4" t="s">
        <v>42</v>
      </c>
      <c r="B1212" s="4" t="s">
        <v>606</v>
      </c>
      <c r="C1212" s="9" t="s">
        <v>200</v>
      </c>
      <c r="D1212" s="9" t="s">
        <v>690</v>
      </c>
      <c r="E1212" s="14"/>
      <c r="F1212" s="14">
        <v>899.2</v>
      </c>
      <c r="G1212" s="12"/>
      <c r="H1212" s="12"/>
      <c r="I1212" s="12"/>
      <c r="J1212" s="12"/>
      <c r="K1212" s="12"/>
      <c r="L1212" s="12"/>
      <c r="M1212" s="12"/>
      <c r="N1212" s="12"/>
      <c r="O1212" s="12"/>
      <c r="P1212" s="12"/>
      <c r="Q1212" s="12">
        <f t="shared" ref="Q1212" si="1048">Q1211/F1212</f>
        <v>10749.960553825622</v>
      </c>
    </row>
    <row r="1213" spans="1:17" ht="13.15" customHeight="1" x14ac:dyDescent="0.2">
      <c r="A1213" s="4" t="str">
        <f>A1212</f>
        <v>2830</v>
      </c>
      <c r="B1213" s="4" t="str">
        <f t="shared" ref="B1213" si="1049">B1212</f>
        <v>SAN MTELLURIDE R-</v>
      </c>
      <c r="C1213" s="9" t="str">
        <f t="shared" ref="C1213" si="1050">C1212</f>
        <v xml:space="preserve">$ </v>
      </c>
      <c r="D1213" s="9" t="s">
        <v>691</v>
      </c>
      <c r="E1213" s="14"/>
      <c r="F1213" s="14">
        <v>895</v>
      </c>
      <c r="G1213" s="12"/>
      <c r="H1213" s="12"/>
      <c r="I1213" s="12"/>
      <c r="J1213" s="12"/>
      <c r="K1213" s="12"/>
      <c r="L1213" s="12"/>
      <c r="M1213" s="12"/>
      <c r="N1213" s="12"/>
      <c r="O1213" s="12"/>
      <c r="P1213" s="12"/>
      <c r="Q1213" s="12">
        <f t="shared" ref="Q1213" si="1051">Q1211/F1213</f>
        <v>10800.407296089385</v>
      </c>
    </row>
    <row r="1214" spans="1:17" s="25" customFormat="1" ht="13.15" customHeight="1" x14ac:dyDescent="0.2">
      <c r="A1214" s="4" t="s">
        <v>42</v>
      </c>
      <c r="B1214" s="4" t="s">
        <v>606</v>
      </c>
      <c r="C1214" s="14" t="s">
        <v>199</v>
      </c>
      <c r="D1214" s="2" t="s">
        <v>676</v>
      </c>
      <c r="E1214" s="14"/>
      <c r="F1214" s="14"/>
      <c r="G1214" s="24">
        <v>51.757298459755063</v>
      </c>
      <c r="H1214" s="24">
        <v>13.276006776044882</v>
      </c>
      <c r="I1214" s="24">
        <v>33.350320071159182</v>
      </c>
      <c r="J1214" s="24">
        <v>0</v>
      </c>
      <c r="K1214" s="24">
        <v>0</v>
      </c>
      <c r="L1214" s="24">
        <v>0</v>
      </c>
      <c r="M1214" s="24">
        <v>1.6163746930408798</v>
      </c>
      <c r="N1214" s="24">
        <v>0</v>
      </c>
      <c r="O1214" s="24">
        <v>0</v>
      </c>
      <c r="P1214" s="24">
        <v>0</v>
      </c>
      <c r="Q1214" s="24">
        <f t="shared" ref="G1214:Q1214" si="1052">(Q1211/$Q1211)*100</f>
        <v>100</v>
      </c>
    </row>
    <row r="1215" spans="1:17" ht="13.15" customHeight="1" x14ac:dyDescent="0.2">
      <c r="A1215" s="4" t="s">
        <v>42</v>
      </c>
      <c r="B1215" s="4" t="s">
        <v>606</v>
      </c>
      <c r="C1215" s="9"/>
      <c r="D1215" s="9"/>
      <c r="E1215" s="14"/>
      <c r="F1215" s="14"/>
      <c r="G1215" s="12"/>
      <c r="H1215" s="12"/>
      <c r="I1215" s="12"/>
      <c r="J1215" s="12"/>
      <c r="K1215" s="12"/>
      <c r="L1215" s="12"/>
      <c r="M1215" s="12"/>
      <c r="N1215" s="12"/>
      <c r="O1215" s="12"/>
      <c r="P1215" s="12"/>
      <c r="Q1215" s="12"/>
    </row>
    <row r="1216" spans="1:17" ht="13.15" customHeight="1" x14ac:dyDescent="0.2">
      <c r="A1216" s="4" t="s">
        <v>129</v>
      </c>
      <c r="B1216" s="4" t="s">
        <v>607</v>
      </c>
      <c r="C1216" s="15"/>
      <c r="D1216" s="16" t="s">
        <v>253</v>
      </c>
      <c r="E1216" s="17" t="s">
        <v>252</v>
      </c>
      <c r="F1216" s="17"/>
      <c r="G1216" s="27"/>
      <c r="H1216" s="27"/>
      <c r="I1216" s="27"/>
      <c r="J1216" s="27"/>
      <c r="K1216" s="27"/>
      <c r="L1216" s="27"/>
      <c r="M1216" s="27"/>
      <c r="N1216" s="27"/>
      <c r="O1216" s="27"/>
      <c r="P1216" s="27"/>
      <c r="Q1216" s="27"/>
    </row>
    <row r="1217" spans="1:17" s="20" customFormat="1" ht="13.15" customHeight="1" x14ac:dyDescent="0.25">
      <c r="A1217" s="4" t="s">
        <v>129</v>
      </c>
      <c r="B1217" s="4" t="s">
        <v>607</v>
      </c>
      <c r="C1217" s="13" t="s">
        <v>200</v>
      </c>
      <c r="D1217" s="19" t="s">
        <v>674</v>
      </c>
      <c r="E1217" s="13"/>
      <c r="F1217" s="19"/>
      <c r="G1217" s="1">
        <v>807061.29000000015</v>
      </c>
      <c r="H1217" s="1">
        <v>284717.98</v>
      </c>
      <c r="I1217" s="1">
        <v>453220.09000000014</v>
      </c>
      <c r="J1217" s="1">
        <v>0</v>
      </c>
      <c r="K1217" s="1">
        <v>0</v>
      </c>
      <c r="L1217" s="1">
        <v>114054.67000000001</v>
      </c>
      <c r="M1217" s="1">
        <v>344342.84</v>
      </c>
      <c r="N1217" s="1">
        <v>0</v>
      </c>
      <c r="O1217" s="1">
        <v>26421.599999999999</v>
      </c>
      <c r="P1217" s="1">
        <v>0</v>
      </c>
      <c r="Q1217" s="1">
        <f t="shared" ref="Q1217:Q1218" si="1053">SUM(G1217:P1217)</f>
        <v>2029818.4700000002</v>
      </c>
    </row>
    <row r="1218" spans="1:17" s="20" customFormat="1" ht="13.15" customHeight="1" x14ac:dyDescent="0.25">
      <c r="A1218" s="4" t="s">
        <v>129</v>
      </c>
      <c r="B1218" s="4" t="s">
        <v>607</v>
      </c>
      <c r="C1218" s="13" t="s">
        <v>200</v>
      </c>
      <c r="D1218" s="19" t="s">
        <v>675</v>
      </c>
      <c r="E1218" s="13"/>
      <c r="F1218" s="19"/>
      <c r="G1218" s="1">
        <v>0</v>
      </c>
      <c r="H1218" s="1">
        <v>0</v>
      </c>
      <c r="I1218" s="1">
        <v>40885.800000000003</v>
      </c>
      <c r="J1218" s="1">
        <v>0</v>
      </c>
      <c r="K1218" s="1">
        <v>0</v>
      </c>
      <c r="L1218" s="1">
        <v>15222.44</v>
      </c>
      <c r="M1218" s="1">
        <v>17982.490000000002</v>
      </c>
      <c r="N1218" s="1">
        <v>0</v>
      </c>
      <c r="O1218" s="1">
        <v>0</v>
      </c>
      <c r="P1218" s="1">
        <v>0</v>
      </c>
      <c r="Q1218" s="1">
        <f t="shared" si="1053"/>
        <v>74090.73000000001</v>
      </c>
    </row>
    <row r="1219" spans="1:17" s="20" customFormat="1" ht="13.15" customHeight="1" x14ac:dyDescent="0.25">
      <c r="A1219" s="4" t="s">
        <v>129</v>
      </c>
      <c r="B1219" s="4" t="s">
        <v>607</v>
      </c>
      <c r="C1219" s="13" t="s">
        <v>200</v>
      </c>
      <c r="D1219" s="19" t="s">
        <v>454</v>
      </c>
      <c r="E1219" s="13"/>
      <c r="F1219" s="19"/>
      <c r="G1219" s="1">
        <v>807061.29000000015</v>
      </c>
      <c r="H1219" s="1">
        <v>284717.98</v>
      </c>
      <c r="I1219" s="1">
        <v>494105.89000000013</v>
      </c>
      <c r="J1219" s="1">
        <v>0</v>
      </c>
      <c r="K1219" s="1">
        <v>0</v>
      </c>
      <c r="L1219" s="1">
        <v>129277.11000000002</v>
      </c>
      <c r="M1219" s="1">
        <v>362325.33</v>
      </c>
      <c r="N1219" s="1">
        <v>0</v>
      </c>
      <c r="O1219" s="1">
        <v>26421.599999999999</v>
      </c>
      <c r="P1219" s="1">
        <v>0</v>
      </c>
      <c r="Q1219" s="1">
        <f t="shared" ref="G1219:Q1219" si="1054">Q1217+Q1218</f>
        <v>2103909.2000000002</v>
      </c>
    </row>
    <row r="1220" spans="1:17" ht="13.15" customHeight="1" x14ac:dyDescent="0.2">
      <c r="A1220" s="4" t="s">
        <v>129</v>
      </c>
      <c r="B1220" s="4" t="s">
        <v>607</v>
      </c>
      <c r="C1220" s="9" t="s">
        <v>200</v>
      </c>
      <c r="D1220" s="9" t="s">
        <v>690</v>
      </c>
      <c r="E1220" s="14"/>
      <c r="F1220" s="14">
        <v>180.9</v>
      </c>
      <c r="G1220" s="12"/>
      <c r="H1220" s="12"/>
      <c r="I1220" s="12"/>
      <c r="J1220" s="12"/>
      <c r="K1220" s="12"/>
      <c r="L1220" s="12"/>
      <c r="M1220" s="12"/>
      <c r="N1220" s="12"/>
      <c r="O1220" s="12"/>
      <c r="P1220" s="12"/>
      <c r="Q1220" s="12">
        <f t="shared" ref="Q1220" si="1055">Q1219/F1220</f>
        <v>11630.233278054175</v>
      </c>
    </row>
    <row r="1221" spans="1:17" ht="13.15" customHeight="1" x14ac:dyDescent="0.2">
      <c r="A1221" s="4" t="str">
        <f>A1220</f>
        <v>2840</v>
      </c>
      <c r="B1221" s="4" t="str">
        <f t="shared" ref="B1221" si="1056">B1220</f>
        <v>SAN MNORWOOD R-2J</v>
      </c>
      <c r="C1221" s="9" t="str">
        <f t="shared" ref="C1221" si="1057">C1220</f>
        <v xml:space="preserve">$ </v>
      </c>
      <c r="D1221" s="9" t="s">
        <v>691</v>
      </c>
      <c r="E1221" s="14"/>
      <c r="F1221" s="14">
        <v>189</v>
      </c>
      <c r="G1221" s="12"/>
      <c r="H1221" s="12"/>
      <c r="I1221" s="12"/>
      <c r="J1221" s="12"/>
      <c r="K1221" s="12"/>
      <c r="L1221" s="12"/>
      <c r="M1221" s="12"/>
      <c r="N1221" s="12"/>
      <c r="O1221" s="12"/>
      <c r="P1221" s="12"/>
      <c r="Q1221" s="12">
        <f t="shared" ref="Q1221" si="1058">Q1219/F1221</f>
        <v>11131.79470899471</v>
      </c>
    </row>
    <row r="1222" spans="1:17" s="25" customFormat="1" ht="13.15" customHeight="1" x14ac:dyDescent="0.2">
      <c r="A1222" s="4" t="s">
        <v>129</v>
      </c>
      <c r="B1222" s="4" t="s">
        <v>607</v>
      </c>
      <c r="C1222" s="14" t="s">
        <v>199</v>
      </c>
      <c r="D1222" s="2" t="s">
        <v>676</v>
      </c>
      <c r="E1222" s="14"/>
      <c r="F1222" s="14"/>
      <c r="G1222" s="24">
        <v>38.360081794404437</v>
      </c>
      <c r="H1222" s="24">
        <v>13.532807404426006</v>
      </c>
      <c r="I1222" s="24">
        <v>23.485133769080914</v>
      </c>
      <c r="J1222" s="24">
        <v>0</v>
      </c>
      <c r="K1222" s="24">
        <v>0</v>
      </c>
      <c r="L1222" s="24">
        <v>6.1446145109304151</v>
      </c>
      <c r="M1222" s="24">
        <v>17.221528856853709</v>
      </c>
      <c r="N1222" s="24">
        <v>0</v>
      </c>
      <c r="O1222" s="24">
        <v>1.255833664304524</v>
      </c>
      <c r="P1222" s="24">
        <v>0</v>
      </c>
      <c r="Q1222" s="24">
        <f t="shared" ref="G1222:Q1222" si="1059">(Q1219/$Q1219)*100</f>
        <v>100</v>
      </c>
    </row>
    <row r="1223" spans="1:17" ht="13.15" customHeight="1" x14ac:dyDescent="0.2">
      <c r="A1223" s="4" t="s">
        <v>129</v>
      </c>
      <c r="B1223" s="4" t="s">
        <v>607</v>
      </c>
      <c r="C1223" s="9"/>
      <c r="D1223" s="9"/>
      <c r="E1223" s="14"/>
      <c r="F1223" s="14"/>
      <c r="G1223" s="12"/>
      <c r="H1223" s="12"/>
      <c r="I1223" s="12"/>
      <c r="J1223" s="12"/>
      <c r="K1223" s="12"/>
      <c r="L1223" s="12"/>
      <c r="M1223" s="12"/>
      <c r="N1223" s="12"/>
      <c r="O1223" s="12"/>
      <c r="P1223" s="12"/>
      <c r="Q1223" s="12"/>
    </row>
    <row r="1224" spans="1:17" ht="13.15" customHeight="1" x14ac:dyDescent="0.2">
      <c r="A1224" s="4" t="s">
        <v>79</v>
      </c>
      <c r="B1224" s="4" t="s">
        <v>608</v>
      </c>
      <c r="C1224" s="15"/>
      <c r="D1224" s="16" t="s">
        <v>250</v>
      </c>
      <c r="E1224" s="17" t="s">
        <v>251</v>
      </c>
      <c r="F1224" s="17"/>
      <c r="G1224" s="27"/>
      <c r="H1224" s="27"/>
      <c r="I1224" s="27"/>
      <c r="J1224" s="27"/>
      <c r="K1224" s="27"/>
      <c r="L1224" s="27"/>
      <c r="M1224" s="27"/>
      <c r="N1224" s="27"/>
      <c r="O1224" s="27"/>
      <c r="P1224" s="27"/>
      <c r="Q1224" s="27"/>
    </row>
    <row r="1225" spans="1:17" s="20" customFormat="1" ht="13.15" customHeight="1" x14ac:dyDescent="0.25">
      <c r="A1225" s="4" t="s">
        <v>79</v>
      </c>
      <c r="B1225" s="4" t="s">
        <v>608</v>
      </c>
      <c r="C1225" s="13" t="s">
        <v>200</v>
      </c>
      <c r="D1225" s="19" t="s">
        <v>674</v>
      </c>
      <c r="E1225" s="13"/>
      <c r="F1225" s="19"/>
      <c r="G1225" s="1">
        <v>971488.11000000022</v>
      </c>
      <c r="H1225" s="1">
        <v>0</v>
      </c>
      <c r="I1225" s="1">
        <v>103394.33000000002</v>
      </c>
      <c r="J1225" s="1">
        <v>0</v>
      </c>
      <c r="K1225" s="1">
        <v>2068677.25</v>
      </c>
      <c r="L1225" s="1">
        <v>1276514.8700000003</v>
      </c>
      <c r="M1225" s="1">
        <v>0</v>
      </c>
      <c r="N1225" s="1">
        <v>0</v>
      </c>
      <c r="O1225" s="1">
        <v>0</v>
      </c>
      <c r="P1225" s="1">
        <v>16271</v>
      </c>
      <c r="Q1225" s="1">
        <f t="shared" ref="Q1225:Q1226" si="1060">SUM(G1225:P1225)</f>
        <v>4436345.5600000005</v>
      </c>
    </row>
    <row r="1226" spans="1:17" s="20" customFormat="1" ht="13.15" customHeight="1" x14ac:dyDescent="0.25">
      <c r="A1226" s="4" t="s">
        <v>79</v>
      </c>
      <c r="B1226" s="4" t="s">
        <v>608</v>
      </c>
      <c r="C1226" s="13" t="s">
        <v>200</v>
      </c>
      <c r="D1226" s="19" t="s">
        <v>675</v>
      </c>
      <c r="E1226" s="13"/>
      <c r="F1226" s="19"/>
      <c r="G1226" s="1">
        <v>0</v>
      </c>
      <c r="H1226" s="1">
        <v>0</v>
      </c>
      <c r="I1226" s="1">
        <v>32283.15</v>
      </c>
      <c r="J1226" s="1">
        <v>0</v>
      </c>
      <c r="K1226" s="1">
        <v>0</v>
      </c>
      <c r="L1226" s="1">
        <v>0</v>
      </c>
      <c r="M1226" s="1">
        <v>0</v>
      </c>
      <c r="N1226" s="1">
        <v>0</v>
      </c>
      <c r="O1226" s="1">
        <v>0</v>
      </c>
      <c r="P1226" s="1">
        <v>0</v>
      </c>
      <c r="Q1226" s="1">
        <f t="shared" si="1060"/>
        <v>32283.15</v>
      </c>
    </row>
    <row r="1227" spans="1:17" s="20" customFormat="1" ht="13.15" customHeight="1" x14ac:dyDescent="0.25">
      <c r="A1227" s="4" t="s">
        <v>79</v>
      </c>
      <c r="B1227" s="4" t="s">
        <v>608</v>
      </c>
      <c r="C1227" s="13" t="s">
        <v>200</v>
      </c>
      <c r="D1227" s="19" t="s">
        <v>454</v>
      </c>
      <c r="E1227" s="13"/>
      <c r="F1227" s="19"/>
      <c r="G1227" s="1">
        <v>971488.11000000022</v>
      </c>
      <c r="H1227" s="1">
        <v>0</v>
      </c>
      <c r="I1227" s="1">
        <v>135677.48000000001</v>
      </c>
      <c r="J1227" s="1">
        <v>0</v>
      </c>
      <c r="K1227" s="1">
        <v>2068677.25</v>
      </c>
      <c r="L1227" s="1">
        <v>1276514.8700000003</v>
      </c>
      <c r="M1227" s="1">
        <v>0</v>
      </c>
      <c r="N1227" s="1">
        <v>0</v>
      </c>
      <c r="O1227" s="1">
        <v>0</v>
      </c>
      <c r="P1227" s="1">
        <v>16271</v>
      </c>
      <c r="Q1227" s="1">
        <f t="shared" ref="G1227:Q1227" si="1061">Q1225+Q1226</f>
        <v>4468628.7100000009</v>
      </c>
    </row>
    <row r="1228" spans="1:17" ht="13.15" customHeight="1" x14ac:dyDescent="0.2">
      <c r="A1228" s="4" t="s">
        <v>79</v>
      </c>
      <c r="B1228" s="4" t="s">
        <v>608</v>
      </c>
      <c r="C1228" s="9" t="s">
        <v>200</v>
      </c>
      <c r="D1228" s="9" t="s">
        <v>690</v>
      </c>
      <c r="E1228" s="14"/>
      <c r="F1228" s="14">
        <v>606.6</v>
      </c>
      <c r="G1228" s="12"/>
      <c r="H1228" s="12"/>
      <c r="I1228" s="12"/>
      <c r="J1228" s="12"/>
      <c r="K1228" s="12"/>
      <c r="L1228" s="12"/>
      <c r="M1228" s="12"/>
      <c r="N1228" s="12"/>
      <c r="O1228" s="12"/>
      <c r="P1228" s="12"/>
      <c r="Q1228" s="12">
        <f t="shared" ref="Q1228" si="1062">Q1227/F1228</f>
        <v>7366.6810253874064</v>
      </c>
    </row>
    <row r="1229" spans="1:17" ht="13.15" customHeight="1" x14ac:dyDescent="0.2">
      <c r="A1229" s="4" t="str">
        <f>A1228</f>
        <v>2862</v>
      </c>
      <c r="B1229" s="4" t="str">
        <f t="shared" ref="B1229" si="1063">B1228</f>
        <v>SEDGWJULESBURG RE</v>
      </c>
      <c r="C1229" s="9" t="str">
        <f t="shared" ref="C1229" si="1064">C1228</f>
        <v xml:space="preserve">$ </v>
      </c>
      <c r="D1229" s="9" t="s">
        <v>691</v>
      </c>
      <c r="E1229" s="14"/>
      <c r="F1229" s="14">
        <v>607</v>
      </c>
      <c r="G1229" s="12"/>
      <c r="H1229" s="12"/>
      <c r="I1229" s="12"/>
      <c r="J1229" s="12"/>
      <c r="K1229" s="12"/>
      <c r="L1229" s="12"/>
      <c r="M1229" s="12"/>
      <c r="N1229" s="12"/>
      <c r="O1229" s="12"/>
      <c r="P1229" s="12"/>
      <c r="Q1229" s="12">
        <f t="shared" ref="Q1229" si="1065">Q1227/F1229</f>
        <v>7361.82654036244</v>
      </c>
    </row>
    <row r="1230" spans="1:17" s="25" customFormat="1" ht="13.15" customHeight="1" x14ac:dyDescent="0.2">
      <c r="A1230" s="4" t="s">
        <v>79</v>
      </c>
      <c r="B1230" s="4" t="s">
        <v>608</v>
      </c>
      <c r="C1230" s="14" t="s">
        <v>199</v>
      </c>
      <c r="D1230" s="2" t="s">
        <v>676</v>
      </c>
      <c r="E1230" s="14"/>
      <c r="F1230" s="14"/>
      <c r="G1230" s="24">
        <v>21.740184138055184</v>
      </c>
      <c r="H1230" s="24">
        <v>0</v>
      </c>
      <c r="I1230" s="24">
        <v>3.0362218211680418</v>
      </c>
      <c r="J1230" s="24">
        <v>0</v>
      </c>
      <c r="K1230" s="24">
        <v>46.293334806954675</v>
      </c>
      <c r="L1230" s="24">
        <v>28.566143057340742</v>
      </c>
      <c r="M1230" s="24">
        <v>0</v>
      </c>
      <c r="N1230" s="24">
        <v>0</v>
      </c>
      <c r="O1230" s="24">
        <v>0</v>
      </c>
      <c r="P1230" s="24">
        <v>0.36411617648135275</v>
      </c>
      <c r="Q1230" s="24">
        <f t="shared" ref="G1230:Q1230" si="1066">(Q1227/$Q1227)*100</f>
        <v>100</v>
      </c>
    </row>
    <row r="1231" spans="1:17" ht="13.15" customHeight="1" x14ac:dyDescent="0.2">
      <c r="A1231" s="4" t="s">
        <v>79</v>
      </c>
      <c r="B1231" s="4" t="s">
        <v>608</v>
      </c>
      <c r="C1231" s="9"/>
      <c r="D1231" s="9"/>
      <c r="E1231" s="14"/>
      <c r="F1231" s="14"/>
      <c r="G1231" s="12"/>
      <c r="H1231" s="12"/>
      <c r="I1231" s="12"/>
      <c r="J1231" s="12"/>
      <c r="K1231" s="12"/>
      <c r="L1231" s="12"/>
      <c r="M1231" s="12"/>
      <c r="N1231" s="12"/>
      <c r="O1231" s="12"/>
      <c r="P1231" s="12"/>
      <c r="Q1231" s="12"/>
    </row>
    <row r="1232" spans="1:17" ht="13.15" customHeight="1" x14ac:dyDescent="0.2">
      <c r="A1232" s="4" t="s">
        <v>138</v>
      </c>
      <c r="B1232" s="4" t="s">
        <v>609</v>
      </c>
      <c r="C1232" s="15"/>
      <c r="D1232" s="16" t="s">
        <v>250</v>
      </c>
      <c r="E1232" s="17" t="s">
        <v>706</v>
      </c>
      <c r="F1232" s="17"/>
      <c r="G1232" s="27"/>
      <c r="H1232" s="27"/>
      <c r="I1232" s="27"/>
      <c r="J1232" s="27"/>
      <c r="K1232" s="27"/>
      <c r="L1232" s="27"/>
      <c r="M1232" s="27"/>
      <c r="N1232" s="27"/>
      <c r="O1232" s="27"/>
      <c r="P1232" s="27"/>
      <c r="Q1232" s="27"/>
    </row>
    <row r="1233" spans="1:17" s="20" customFormat="1" ht="13.15" customHeight="1" x14ac:dyDescent="0.25">
      <c r="A1233" s="4" t="s">
        <v>138</v>
      </c>
      <c r="B1233" s="4" t="s">
        <v>609</v>
      </c>
      <c r="C1233" s="13" t="s">
        <v>200</v>
      </c>
      <c r="D1233" s="19" t="s">
        <v>674</v>
      </c>
      <c r="E1233" s="13"/>
      <c r="F1233" s="19"/>
      <c r="G1233" s="1">
        <v>682631.08999999985</v>
      </c>
      <c r="H1233" s="1">
        <v>0</v>
      </c>
      <c r="I1233" s="1">
        <v>108012.44000000002</v>
      </c>
      <c r="J1233" s="1">
        <v>0</v>
      </c>
      <c r="K1233" s="1">
        <v>0</v>
      </c>
      <c r="L1233" s="1">
        <v>729098.69000000018</v>
      </c>
      <c r="M1233" s="1">
        <v>82704.44</v>
      </c>
      <c r="N1233" s="1">
        <v>0</v>
      </c>
      <c r="O1233" s="1">
        <v>0</v>
      </c>
      <c r="P1233" s="1">
        <v>0</v>
      </c>
      <c r="Q1233" s="1">
        <f t="shared" ref="Q1233:Q1234" si="1067">SUM(G1233:P1233)</f>
        <v>1602446.6600000001</v>
      </c>
    </row>
    <row r="1234" spans="1:17" s="20" customFormat="1" ht="13.15" customHeight="1" x14ac:dyDescent="0.25">
      <c r="A1234" s="4" t="s">
        <v>138</v>
      </c>
      <c r="B1234" s="4" t="s">
        <v>609</v>
      </c>
      <c r="C1234" s="13" t="s">
        <v>200</v>
      </c>
      <c r="D1234" s="19" t="s">
        <v>675</v>
      </c>
      <c r="E1234" s="13"/>
      <c r="F1234" s="19"/>
      <c r="G1234" s="1">
        <v>0</v>
      </c>
      <c r="H1234" s="1">
        <v>0</v>
      </c>
      <c r="I1234" s="1">
        <v>0</v>
      </c>
      <c r="J1234" s="1">
        <v>0</v>
      </c>
      <c r="K1234" s="1">
        <v>0</v>
      </c>
      <c r="L1234" s="1">
        <v>0</v>
      </c>
      <c r="M1234" s="1">
        <v>0</v>
      </c>
      <c r="N1234" s="1">
        <v>0</v>
      </c>
      <c r="O1234" s="1">
        <v>0</v>
      </c>
      <c r="P1234" s="1">
        <v>0</v>
      </c>
      <c r="Q1234" s="1">
        <f t="shared" si="1067"/>
        <v>0</v>
      </c>
    </row>
    <row r="1235" spans="1:17" s="20" customFormat="1" ht="13.15" customHeight="1" x14ac:dyDescent="0.25">
      <c r="A1235" s="4" t="s">
        <v>138</v>
      </c>
      <c r="B1235" s="4" t="s">
        <v>609</v>
      </c>
      <c r="C1235" s="13" t="s">
        <v>200</v>
      </c>
      <c r="D1235" s="19" t="s">
        <v>454</v>
      </c>
      <c r="E1235" s="13"/>
      <c r="F1235" s="19"/>
      <c r="G1235" s="1">
        <v>682631.08999999985</v>
      </c>
      <c r="H1235" s="1">
        <v>0</v>
      </c>
      <c r="I1235" s="1">
        <v>108012.44000000002</v>
      </c>
      <c r="J1235" s="1">
        <v>0</v>
      </c>
      <c r="K1235" s="1">
        <v>0</v>
      </c>
      <c r="L1235" s="1">
        <v>729098.69000000018</v>
      </c>
      <c r="M1235" s="1">
        <v>82704.44</v>
      </c>
      <c r="N1235" s="1">
        <v>0</v>
      </c>
      <c r="O1235" s="1">
        <v>0</v>
      </c>
      <c r="P1235" s="1">
        <v>0</v>
      </c>
      <c r="Q1235" s="1">
        <f t="shared" ref="G1235:Q1235" si="1068">Q1233+Q1234</f>
        <v>1602446.6600000001</v>
      </c>
    </row>
    <row r="1236" spans="1:17" ht="13.15" customHeight="1" x14ac:dyDescent="0.2">
      <c r="A1236" s="4" t="s">
        <v>138</v>
      </c>
      <c r="B1236" s="4" t="s">
        <v>609</v>
      </c>
      <c r="C1236" s="9" t="s">
        <v>200</v>
      </c>
      <c r="D1236" s="9" t="s">
        <v>690</v>
      </c>
      <c r="E1236" s="14"/>
      <c r="F1236" s="14">
        <v>137.4</v>
      </c>
      <c r="G1236" s="12"/>
      <c r="H1236" s="12"/>
      <c r="I1236" s="12"/>
      <c r="J1236" s="12"/>
      <c r="K1236" s="12"/>
      <c r="L1236" s="12"/>
      <c r="M1236" s="12"/>
      <c r="N1236" s="12"/>
      <c r="O1236" s="12"/>
      <c r="P1236" s="12"/>
      <c r="Q1236" s="12">
        <f t="shared" ref="Q1236" si="1069">Q1235/F1236</f>
        <v>11662.639446870451</v>
      </c>
    </row>
    <row r="1237" spans="1:17" ht="13.15" customHeight="1" x14ac:dyDescent="0.2">
      <c r="A1237" s="4" t="str">
        <f>A1236</f>
        <v>2865</v>
      </c>
      <c r="B1237" s="4" t="str">
        <f t="shared" ref="B1237" si="1070">B1236</f>
        <v>SEDGWPLATTE VALLE</v>
      </c>
      <c r="C1237" s="9" t="str">
        <f t="shared" ref="C1237" si="1071">C1236</f>
        <v xml:space="preserve">$ </v>
      </c>
      <c r="D1237" s="9" t="s">
        <v>691</v>
      </c>
      <c r="E1237" s="14"/>
      <c r="F1237" s="14">
        <v>113</v>
      </c>
      <c r="G1237" s="12"/>
      <c r="H1237" s="12"/>
      <c r="I1237" s="12"/>
      <c r="J1237" s="12"/>
      <c r="K1237" s="12"/>
      <c r="L1237" s="12"/>
      <c r="M1237" s="12"/>
      <c r="N1237" s="12"/>
      <c r="O1237" s="12"/>
      <c r="P1237" s="12"/>
      <c r="Q1237" s="12">
        <f t="shared" ref="Q1237" si="1072">Q1235/F1237</f>
        <v>14180.943893805312</v>
      </c>
    </row>
    <row r="1238" spans="1:17" s="25" customFormat="1" ht="13.15" customHeight="1" x14ac:dyDescent="0.2">
      <c r="A1238" s="4" t="s">
        <v>138</v>
      </c>
      <c r="B1238" s="4" t="s">
        <v>609</v>
      </c>
      <c r="C1238" s="14" t="s">
        <v>199</v>
      </c>
      <c r="D1238" s="2" t="s">
        <v>676</v>
      </c>
      <c r="E1238" s="14"/>
      <c r="F1238" s="14"/>
      <c r="G1238" s="24">
        <v>42.59930187005412</v>
      </c>
      <c r="H1238" s="24">
        <v>0</v>
      </c>
      <c r="I1238" s="24">
        <v>6.7404702256984956</v>
      </c>
      <c r="J1238" s="24">
        <v>0</v>
      </c>
      <c r="K1238" s="24">
        <v>0</v>
      </c>
      <c r="L1238" s="24">
        <v>45.499092618783337</v>
      </c>
      <c r="M1238" s="24">
        <v>5.1611352854640415</v>
      </c>
      <c r="N1238" s="24">
        <v>0</v>
      </c>
      <c r="O1238" s="24">
        <v>0</v>
      </c>
      <c r="P1238" s="24">
        <v>0</v>
      </c>
      <c r="Q1238" s="24">
        <f t="shared" ref="G1238:Q1238" si="1073">(Q1235/$Q1235)*100</f>
        <v>100</v>
      </c>
    </row>
    <row r="1239" spans="1:17" ht="13.15" customHeight="1" x14ac:dyDescent="0.2">
      <c r="A1239" s="4" t="s">
        <v>138</v>
      </c>
      <c r="B1239" s="4" t="s">
        <v>609</v>
      </c>
      <c r="C1239" s="9"/>
      <c r="D1239" s="9"/>
      <c r="E1239" s="14"/>
      <c r="F1239" s="14"/>
      <c r="G1239" s="12"/>
      <c r="H1239" s="12"/>
      <c r="I1239" s="12"/>
      <c r="J1239" s="12"/>
      <c r="K1239" s="12"/>
      <c r="L1239" s="12"/>
      <c r="M1239" s="12"/>
      <c r="N1239" s="12"/>
      <c r="O1239" s="12"/>
      <c r="P1239" s="12"/>
      <c r="Q1239" s="12"/>
    </row>
    <row r="1240" spans="1:17" ht="13.15" customHeight="1" x14ac:dyDescent="0.2">
      <c r="A1240" s="4" t="s">
        <v>18</v>
      </c>
      <c r="B1240" s="4" t="s">
        <v>610</v>
      </c>
      <c r="C1240" s="15"/>
      <c r="D1240" s="16" t="s">
        <v>249</v>
      </c>
      <c r="E1240" s="17" t="s">
        <v>248</v>
      </c>
      <c r="F1240" s="17"/>
      <c r="G1240" s="27"/>
      <c r="H1240" s="27"/>
      <c r="I1240" s="27"/>
      <c r="J1240" s="27"/>
      <c r="K1240" s="27"/>
      <c r="L1240" s="27"/>
      <c r="M1240" s="27"/>
      <c r="N1240" s="27"/>
      <c r="O1240" s="27"/>
      <c r="P1240" s="27"/>
      <c r="Q1240" s="27"/>
    </row>
    <row r="1241" spans="1:17" s="20" customFormat="1" ht="13.15" customHeight="1" x14ac:dyDescent="0.25">
      <c r="A1241" s="4" t="s">
        <v>18</v>
      </c>
      <c r="B1241" s="4" t="s">
        <v>610</v>
      </c>
      <c r="C1241" s="13" t="s">
        <v>200</v>
      </c>
      <c r="D1241" s="19" t="s">
        <v>674</v>
      </c>
      <c r="E1241" s="13"/>
      <c r="F1241" s="19"/>
      <c r="G1241" s="1">
        <v>14045576.070000004</v>
      </c>
      <c r="H1241" s="1">
        <v>6239744.5999999996</v>
      </c>
      <c r="I1241" s="1">
        <v>10189488.190000005</v>
      </c>
      <c r="J1241" s="1">
        <v>0</v>
      </c>
      <c r="K1241" s="1">
        <v>0</v>
      </c>
      <c r="L1241" s="1">
        <v>0</v>
      </c>
      <c r="M1241" s="1">
        <v>2797256.6999999993</v>
      </c>
      <c r="N1241" s="1">
        <v>0</v>
      </c>
      <c r="O1241" s="1">
        <v>0</v>
      </c>
      <c r="P1241" s="1">
        <v>0</v>
      </c>
      <c r="Q1241" s="1">
        <f t="shared" ref="Q1241:Q1242" si="1074">SUM(G1241:P1241)</f>
        <v>33272065.560000006</v>
      </c>
    </row>
    <row r="1242" spans="1:17" s="20" customFormat="1" ht="13.15" customHeight="1" x14ac:dyDescent="0.25">
      <c r="A1242" s="4" t="s">
        <v>18</v>
      </c>
      <c r="B1242" s="4" t="s">
        <v>610</v>
      </c>
      <c r="C1242" s="13" t="s">
        <v>200</v>
      </c>
      <c r="D1242" s="19" t="s">
        <v>675</v>
      </c>
      <c r="E1242" s="13"/>
      <c r="F1242" s="19"/>
      <c r="G1242" s="1">
        <v>5879.1</v>
      </c>
      <c r="H1242" s="1">
        <v>8529.26</v>
      </c>
      <c r="I1242" s="1">
        <v>118253.51</v>
      </c>
      <c r="J1242" s="1">
        <v>0</v>
      </c>
      <c r="K1242" s="1">
        <v>0</v>
      </c>
      <c r="L1242" s="1">
        <v>0</v>
      </c>
      <c r="M1242" s="1">
        <v>6624.75</v>
      </c>
      <c r="N1242" s="1">
        <v>0</v>
      </c>
      <c r="O1242" s="1">
        <v>0</v>
      </c>
      <c r="P1242" s="1">
        <v>0</v>
      </c>
      <c r="Q1242" s="1">
        <f t="shared" si="1074"/>
        <v>139286.62</v>
      </c>
    </row>
    <row r="1243" spans="1:17" s="20" customFormat="1" ht="13.15" customHeight="1" x14ac:dyDescent="0.25">
      <c r="A1243" s="4" t="s">
        <v>18</v>
      </c>
      <c r="B1243" s="4" t="s">
        <v>610</v>
      </c>
      <c r="C1243" s="13" t="s">
        <v>200</v>
      </c>
      <c r="D1243" s="19" t="s">
        <v>454</v>
      </c>
      <c r="E1243" s="13"/>
      <c r="F1243" s="19"/>
      <c r="G1243" s="1">
        <v>14051455.170000004</v>
      </c>
      <c r="H1243" s="1">
        <v>6248273.8599999994</v>
      </c>
      <c r="I1243" s="1">
        <v>10307741.700000005</v>
      </c>
      <c r="J1243" s="1">
        <v>0</v>
      </c>
      <c r="K1243" s="1">
        <v>0</v>
      </c>
      <c r="L1243" s="1">
        <v>0</v>
      </c>
      <c r="M1243" s="1">
        <v>2803881.4499999993</v>
      </c>
      <c r="N1243" s="1">
        <v>0</v>
      </c>
      <c r="O1243" s="1">
        <v>0</v>
      </c>
      <c r="P1243" s="1">
        <v>0</v>
      </c>
      <c r="Q1243" s="1">
        <f t="shared" ref="G1243:Q1243" si="1075">Q1241+Q1242</f>
        <v>33411352.180000007</v>
      </c>
    </row>
    <row r="1244" spans="1:17" ht="13.15" customHeight="1" x14ac:dyDescent="0.2">
      <c r="A1244" s="4" t="s">
        <v>18</v>
      </c>
      <c r="B1244" s="4" t="s">
        <v>610</v>
      </c>
      <c r="C1244" s="9" t="s">
        <v>200</v>
      </c>
      <c r="D1244" s="9" t="s">
        <v>690</v>
      </c>
      <c r="E1244" s="14"/>
      <c r="F1244" s="14">
        <v>3549.5</v>
      </c>
      <c r="G1244" s="12"/>
      <c r="H1244" s="12"/>
      <c r="I1244" s="12"/>
      <c r="J1244" s="12"/>
      <c r="K1244" s="12"/>
      <c r="L1244" s="12"/>
      <c r="M1244" s="12"/>
      <c r="N1244" s="12"/>
      <c r="O1244" s="12"/>
      <c r="P1244" s="12"/>
      <c r="Q1244" s="12">
        <f t="shared" ref="Q1244" si="1076">Q1243/F1244</f>
        <v>9412.9742724327389</v>
      </c>
    </row>
    <row r="1245" spans="1:17" ht="13.15" customHeight="1" x14ac:dyDescent="0.2">
      <c r="A1245" s="4" t="str">
        <f>A1244</f>
        <v>3000</v>
      </c>
      <c r="B1245" s="4" t="str">
        <f t="shared" ref="B1245" si="1077">B1244</f>
        <v>SUMMISUMMIT RE-1</v>
      </c>
      <c r="C1245" s="9" t="str">
        <f t="shared" ref="C1245" si="1078">C1244</f>
        <v xml:space="preserve">$ </v>
      </c>
      <c r="D1245" s="9" t="s">
        <v>691</v>
      </c>
      <c r="E1245" s="14"/>
      <c r="F1245" s="14">
        <v>3633</v>
      </c>
      <c r="G1245" s="12"/>
      <c r="H1245" s="12"/>
      <c r="I1245" s="12"/>
      <c r="J1245" s="12"/>
      <c r="K1245" s="12"/>
      <c r="L1245" s="12"/>
      <c r="M1245" s="12"/>
      <c r="N1245" s="12"/>
      <c r="O1245" s="12"/>
      <c r="P1245" s="12"/>
      <c r="Q1245" s="12">
        <f t="shared" ref="Q1245" si="1079">Q1243/F1245</f>
        <v>9196.6287310762473</v>
      </c>
    </row>
    <row r="1246" spans="1:17" s="25" customFormat="1" ht="13.15" customHeight="1" x14ac:dyDescent="0.2">
      <c r="A1246" s="4" t="s">
        <v>18</v>
      </c>
      <c r="B1246" s="4" t="s">
        <v>610</v>
      </c>
      <c r="C1246" s="14" t="s">
        <v>199</v>
      </c>
      <c r="D1246" s="2" t="s">
        <v>676</v>
      </c>
      <c r="E1246" s="14"/>
      <c r="F1246" s="14"/>
      <c r="G1246" s="24">
        <v>42.055930853379785</v>
      </c>
      <c r="H1246" s="24">
        <v>18.701050548143357</v>
      </c>
      <c r="I1246" s="24">
        <v>30.851016278743142</v>
      </c>
      <c r="J1246" s="24">
        <v>0</v>
      </c>
      <c r="K1246" s="24">
        <v>0</v>
      </c>
      <c r="L1246" s="24">
        <v>0</v>
      </c>
      <c r="M1246" s="24">
        <v>8.3920023197337077</v>
      </c>
      <c r="N1246" s="24">
        <v>0</v>
      </c>
      <c r="O1246" s="24">
        <v>0</v>
      </c>
      <c r="P1246" s="24">
        <v>0</v>
      </c>
      <c r="Q1246" s="24">
        <f t="shared" ref="G1246:Q1246" si="1080">(Q1243/$Q1243)*100</f>
        <v>100</v>
      </c>
    </row>
    <row r="1247" spans="1:17" ht="13.15" customHeight="1" x14ac:dyDescent="0.2">
      <c r="A1247" s="4" t="s">
        <v>18</v>
      </c>
      <c r="B1247" s="4" t="s">
        <v>610</v>
      </c>
      <c r="C1247" s="9"/>
      <c r="D1247" s="9"/>
      <c r="E1247" s="14"/>
      <c r="F1247" s="14"/>
      <c r="G1247" s="12"/>
      <c r="H1247" s="12"/>
      <c r="I1247" s="12"/>
      <c r="J1247" s="12"/>
      <c r="K1247" s="12"/>
      <c r="L1247" s="12"/>
      <c r="M1247" s="12"/>
      <c r="N1247" s="12"/>
      <c r="O1247" s="12"/>
      <c r="P1247" s="12"/>
      <c r="Q1247" s="12"/>
    </row>
    <row r="1248" spans="1:17" ht="13.15" customHeight="1" x14ac:dyDescent="0.2">
      <c r="A1248" s="4" t="s">
        <v>81</v>
      </c>
      <c r="B1248" s="4" t="s">
        <v>611</v>
      </c>
      <c r="C1248" s="15"/>
      <c r="D1248" s="16" t="s">
        <v>246</v>
      </c>
      <c r="E1248" s="17" t="s">
        <v>247</v>
      </c>
      <c r="F1248" s="17"/>
      <c r="G1248" s="27"/>
      <c r="H1248" s="27"/>
      <c r="I1248" s="27"/>
      <c r="J1248" s="27"/>
      <c r="K1248" s="27"/>
      <c r="L1248" s="27"/>
      <c r="M1248" s="27"/>
      <c r="N1248" s="27"/>
      <c r="O1248" s="27"/>
      <c r="P1248" s="27"/>
      <c r="Q1248" s="27"/>
    </row>
    <row r="1249" spans="1:17" s="20" customFormat="1" ht="13.15" customHeight="1" x14ac:dyDescent="0.25">
      <c r="A1249" s="4" t="s">
        <v>81</v>
      </c>
      <c r="B1249" s="4" t="s">
        <v>611</v>
      </c>
      <c r="C1249" s="13" t="s">
        <v>200</v>
      </c>
      <c r="D1249" s="19" t="s">
        <v>674</v>
      </c>
      <c r="E1249" s="13"/>
      <c r="F1249" s="19"/>
      <c r="G1249" s="1">
        <v>1722862.9400000006</v>
      </c>
      <c r="H1249" s="1">
        <v>0</v>
      </c>
      <c r="I1249" s="1">
        <v>0</v>
      </c>
      <c r="J1249" s="1">
        <v>0</v>
      </c>
      <c r="K1249" s="1">
        <v>0</v>
      </c>
      <c r="L1249" s="1">
        <v>1715709.4000000006</v>
      </c>
      <c r="M1249" s="1">
        <v>582007.10000000009</v>
      </c>
      <c r="N1249" s="1">
        <v>0</v>
      </c>
      <c r="O1249" s="1">
        <v>0</v>
      </c>
      <c r="P1249" s="1">
        <v>0</v>
      </c>
      <c r="Q1249" s="1">
        <f t="shared" ref="Q1249:Q1250" si="1081">SUM(G1249:P1249)</f>
        <v>4020579.4400000013</v>
      </c>
    </row>
    <row r="1250" spans="1:17" s="20" customFormat="1" ht="13.15" customHeight="1" x14ac:dyDescent="0.25">
      <c r="A1250" s="4" t="s">
        <v>81</v>
      </c>
      <c r="B1250" s="4" t="s">
        <v>611</v>
      </c>
      <c r="C1250" s="13" t="s">
        <v>200</v>
      </c>
      <c r="D1250" s="19" t="s">
        <v>675</v>
      </c>
      <c r="E1250" s="13"/>
      <c r="F1250" s="19"/>
      <c r="G1250" s="1">
        <v>17050.599999999999</v>
      </c>
      <c r="H1250" s="1">
        <v>0</v>
      </c>
      <c r="I1250" s="1">
        <v>0</v>
      </c>
      <c r="J1250" s="1">
        <v>0</v>
      </c>
      <c r="K1250" s="1">
        <v>0</v>
      </c>
      <c r="L1250" s="1">
        <v>0</v>
      </c>
      <c r="M1250" s="1">
        <v>1832252</v>
      </c>
      <c r="N1250" s="1">
        <v>0</v>
      </c>
      <c r="O1250" s="1">
        <v>0</v>
      </c>
      <c r="P1250" s="1">
        <v>0</v>
      </c>
      <c r="Q1250" s="1">
        <f t="shared" si="1081"/>
        <v>1849302.6</v>
      </c>
    </row>
    <row r="1251" spans="1:17" s="20" customFormat="1" ht="13.15" customHeight="1" x14ac:dyDescent="0.25">
      <c r="A1251" s="4" t="s">
        <v>81</v>
      </c>
      <c r="B1251" s="4" t="s">
        <v>611</v>
      </c>
      <c r="C1251" s="13" t="s">
        <v>200</v>
      </c>
      <c r="D1251" s="19" t="s">
        <v>454</v>
      </c>
      <c r="E1251" s="13"/>
      <c r="F1251" s="19"/>
      <c r="G1251" s="1">
        <v>1739913.5400000007</v>
      </c>
      <c r="H1251" s="1">
        <v>0</v>
      </c>
      <c r="I1251" s="1">
        <v>0</v>
      </c>
      <c r="J1251" s="1">
        <v>0</v>
      </c>
      <c r="K1251" s="1">
        <v>0</v>
      </c>
      <c r="L1251" s="1">
        <v>1715709.4000000006</v>
      </c>
      <c r="M1251" s="1">
        <v>2414259.1</v>
      </c>
      <c r="N1251" s="1">
        <v>0</v>
      </c>
      <c r="O1251" s="1">
        <v>0</v>
      </c>
      <c r="P1251" s="1">
        <v>0</v>
      </c>
      <c r="Q1251" s="1">
        <f t="shared" ref="G1251:Q1251" si="1082">Q1249+Q1250</f>
        <v>5869882.040000001</v>
      </c>
    </row>
    <row r="1252" spans="1:17" ht="13.15" customHeight="1" x14ac:dyDescent="0.2">
      <c r="A1252" s="4" t="s">
        <v>81</v>
      </c>
      <c r="B1252" s="4" t="s">
        <v>611</v>
      </c>
      <c r="C1252" s="9" t="s">
        <v>200</v>
      </c>
      <c r="D1252" s="9" t="s">
        <v>690</v>
      </c>
      <c r="E1252" s="14"/>
      <c r="F1252" s="14">
        <v>334.9</v>
      </c>
      <c r="G1252" s="12"/>
      <c r="H1252" s="12"/>
      <c r="I1252" s="12"/>
      <c r="J1252" s="12"/>
      <c r="K1252" s="12"/>
      <c r="L1252" s="12"/>
      <c r="M1252" s="12"/>
      <c r="N1252" s="12"/>
      <c r="O1252" s="12"/>
      <c r="P1252" s="12"/>
      <c r="Q1252" s="12">
        <f t="shared" ref="Q1252" si="1083">Q1251/F1252</f>
        <v>17527.267960585254</v>
      </c>
    </row>
    <row r="1253" spans="1:17" ht="13.15" customHeight="1" x14ac:dyDescent="0.2">
      <c r="A1253" s="4" t="str">
        <f>A1252</f>
        <v>3010</v>
      </c>
      <c r="B1253" s="4" t="str">
        <f t="shared" ref="B1253" si="1084">B1252</f>
        <v>TELLECRIPPLE CREE</v>
      </c>
      <c r="C1253" s="9" t="str">
        <f t="shared" ref="C1253" si="1085">C1252</f>
        <v xml:space="preserve">$ </v>
      </c>
      <c r="D1253" s="9" t="s">
        <v>691</v>
      </c>
      <c r="E1253" s="14"/>
      <c r="F1253" s="14">
        <v>313</v>
      </c>
      <c r="G1253" s="12"/>
      <c r="H1253" s="12"/>
      <c r="I1253" s="12"/>
      <c r="J1253" s="12"/>
      <c r="K1253" s="12"/>
      <c r="L1253" s="12"/>
      <c r="M1253" s="12"/>
      <c r="N1253" s="12"/>
      <c r="O1253" s="12"/>
      <c r="P1253" s="12"/>
      <c r="Q1253" s="12">
        <f t="shared" ref="Q1253" si="1086">Q1251/F1253</f>
        <v>18753.61674121406</v>
      </c>
    </row>
    <row r="1254" spans="1:17" s="25" customFormat="1" ht="13.15" customHeight="1" x14ac:dyDescent="0.2">
      <c r="A1254" s="4" t="s">
        <v>81</v>
      </c>
      <c r="B1254" s="4" t="s">
        <v>611</v>
      </c>
      <c r="C1254" s="14" t="s">
        <v>199</v>
      </c>
      <c r="D1254" s="2" t="s">
        <v>676</v>
      </c>
      <c r="E1254" s="14"/>
      <c r="F1254" s="14"/>
      <c r="G1254" s="24">
        <v>29.641371464425553</v>
      </c>
      <c r="H1254" s="24">
        <v>0</v>
      </c>
      <c r="I1254" s="24">
        <v>0</v>
      </c>
      <c r="J1254" s="24">
        <v>0</v>
      </c>
      <c r="K1254" s="24">
        <v>0</v>
      </c>
      <c r="L1254" s="24">
        <v>29.229026891995264</v>
      </c>
      <c r="M1254" s="24">
        <v>41.129601643579186</v>
      </c>
      <c r="N1254" s="24">
        <v>0</v>
      </c>
      <c r="O1254" s="24">
        <v>0</v>
      </c>
      <c r="P1254" s="24">
        <v>0</v>
      </c>
      <c r="Q1254" s="24">
        <f t="shared" ref="G1254:Q1254" si="1087">(Q1251/$Q1251)*100</f>
        <v>100</v>
      </c>
    </row>
    <row r="1255" spans="1:17" ht="13.15" customHeight="1" x14ac:dyDescent="0.2">
      <c r="A1255" s="4" t="s">
        <v>81</v>
      </c>
      <c r="B1255" s="4" t="s">
        <v>611</v>
      </c>
      <c r="C1255" s="9"/>
      <c r="D1255" s="9"/>
      <c r="E1255" s="14"/>
      <c r="F1255" s="14"/>
      <c r="G1255" s="12"/>
      <c r="H1255" s="12"/>
      <c r="I1255" s="12"/>
      <c r="J1255" s="12"/>
      <c r="K1255" s="12"/>
      <c r="L1255" s="12"/>
      <c r="M1255" s="12"/>
      <c r="N1255" s="12"/>
      <c r="O1255" s="12"/>
      <c r="P1255" s="12"/>
      <c r="Q1255" s="12"/>
    </row>
    <row r="1256" spans="1:17" ht="13.15" customHeight="1" x14ac:dyDescent="0.2">
      <c r="A1256" s="4" t="s">
        <v>176</v>
      </c>
      <c r="B1256" s="4" t="s">
        <v>612</v>
      </c>
      <c r="C1256" s="15"/>
      <c r="D1256" s="16" t="s">
        <v>246</v>
      </c>
      <c r="E1256" s="17" t="s">
        <v>245</v>
      </c>
      <c r="F1256" s="17"/>
      <c r="G1256" s="27"/>
      <c r="H1256" s="27"/>
      <c r="I1256" s="27"/>
      <c r="J1256" s="27"/>
      <c r="K1256" s="27"/>
      <c r="L1256" s="27"/>
      <c r="M1256" s="27"/>
      <c r="N1256" s="27"/>
      <c r="O1256" s="27"/>
      <c r="P1256" s="27"/>
      <c r="Q1256" s="27"/>
    </row>
    <row r="1257" spans="1:17" s="20" customFormat="1" ht="13.15" customHeight="1" x14ac:dyDescent="0.25">
      <c r="A1257" s="4" t="s">
        <v>176</v>
      </c>
      <c r="B1257" s="4" t="s">
        <v>612</v>
      </c>
      <c r="C1257" s="13" t="s">
        <v>200</v>
      </c>
      <c r="D1257" s="19" t="s">
        <v>674</v>
      </c>
      <c r="E1257" s="13"/>
      <c r="F1257" s="19"/>
      <c r="G1257" s="1">
        <v>5710048.979999993</v>
      </c>
      <c r="H1257" s="1">
        <v>2572998.5099999993</v>
      </c>
      <c r="I1257" s="1">
        <v>4207692.1800000006</v>
      </c>
      <c r="J1257" s="1">
        <v>0</v>
      </c>
      <c r="K1257" s="1">
        <v>0</v>
      </c>
      <c r="L1257" s="1">
        <v>2390306.5899999994</v>
      </c>
      <c r="M1257" s="1">
        <v>3378649.4999999991</v>
      </c>
      <c r="N1257" s="1">
        <v>0</v>
      </c>
      <c r="O1257" s="1">
        <v>0</v>
      </c>
      <c r="P1257" s="1">
        <v>0</v>
      </c>
      <c r="Q1257" s="1">
        <f t="shared" ref="Q1257:Q1258" si="1088">SUM(G1257:P1257)</f>
        <v>18259695.759999994</v>
      </c>
    </row>
    <row r="1258" spans="1:17" s="20" customFormat="1" ht="13.15" customHeight="1" x14ac:dyDescent="0.25">
      <c r="A1258" s="4" t="s">
        <v>176</v>
      </c>
      <c r="B1258" s="4" t="s">
        <v>612</v>
      </c>
      <c r="C1258" s="13" t="s">
        <v>200</v>
      </c>
      <c r="D1258" s="19" t="s">
        <v>675</v>
      </c>
      <c r="E1258" s="13"/>
      <c r="F1258" s="19"/>
      <c r="G1258" s="1">
        <v>18816.78</v>
      </c>
      <c r="H1258" s="1">
        <v>7919.83</v>
      </c>
      <c r="I1258" s="1">
        <v>39319.17</v>
      </c>
      <c r="J1258" s="1">
        <v>0</v>
      </c>
      <c r="K1258" s="1">
        <v>0</v>
      </c>
      <c r="L1258" s="1">
        <v>11073</v>
      </c>
      <c r="M1258" s="1">
        <v>223246.27000000002</v>
      </c>
      <c r="N1258" s="1">
        <v>0</v>
      </c>
      <c r="O1258" s="1">
        <v>0</v>
      </c>
      <c r="P1258" s="1">
        <v>0</v>
      </c>
      <c r="Q1258" s="1">
        <f t="shared" si="1088"/>
        <v>300375.05000000005</v>
      </c>
    </row>
    <row r="1259" spans="1:17" s="20" customFormat="1" ht="13.15" customHeight="1" x14ac:dyDescent="0.25">
      <c r="A1259" s="4" t="s">
        <v>176</v>
      </c>
      <c r="B1259" s="4" t="s">
        <v>612</v>
      </c>
      <c r="C1259" s="13" t="s">
        <v>200</v>
      </c>
      <c r="D1259" s="19" t="s">
        <v>454</v>
      </c>
      <c r="E1259" s="13"/>
      <c r="F1259" s="19"/>
      <c r="G1259" s="1">
        <v>5728865.7599999933</v>
      </c>
      <c r="H1259" s="1">
        <v>2580918.3399999994</v>
      </c>
      <c r="I1259" s="1">
        <v>4247011.3500000006</v>
      </c>
      <c r="J1259" s="1">
        <v>0</v>
      </c>
      <c r="K1259" s="1">
        <v>0</v>
      </c>
      <c r="L1259" s="1">
        <v>2401379.5899999994</v>
      </c>
      <c r="M1259" s="1">
        <v>3601895.7699999991</v>
      </c>
      <c r="N1259" s="1">
        <v>0</v>
      </c>
      <c r="O1259" s="1">
        <v>0</v>
      </c>
      <c r="P1259" s="1">
        <v>0</v>
      </c>
      <c r="Q1259" s="1">
        <f t="shared" ref="G1259:Q1259" si="1089">Q1257+Q1258</f>
        <v>18560070.809999995</v>
      </c>
    </row>
    <row r="1260" spans="1:17" ht="13.15" customHeight="1" x14ac:dyDescent="0.2">
      <c r="A1260" s="4" t="s">
        <v>176</v>
      </c>
      <c r="B1260" s="4" t="s">
        <v>612</v>
      </c>
      <c r="C1260" s="9" t="s">
        <v>200</v>
      </c>
      <c r="D1260" s="9" t="s">
        <v>690</v>
      </c>
      <c r="E1260" s="14"/>
      <c r="F1260" s="14">
        <v>2265.6</v>
      </c>
      <c r="G1260" s="12"/>
      <c r="H1260" s="12"/>
      <c r="I1260" s="12"/>
      <c r="J1260" s="12"/>
      <c r="K1260" s="12"/>
      <c r="L1260" s="12"/>
      <c r="M1260" s="12"/>
      <c r="N1260" s="12"/>
      <c r="O1260" s="12"/>
      <c r="P1260" s="12"/>
      <c r="Q1260" s="12">
        <f t="shared" ref="Q1260" si="1090">Q1259/F1260</f>
        <v>8192.1216498940666</v>
      </c>
    </row>
    <row r="1261" spans="1:17" ht="13.15" customHeight="1" x14ac:dyDescent="0.2">
      <c r="A1261" s="4" t="str">
        <f>A1260</f>
        <v>3020</v>
      </c>
      <c r="B1261" s="4" t="str">
        <f t="shared" ref="B1261" si="1091">B1260</f>
        <v>TELLEWOODLAND PAR</v>
      </c>
      <c r="C1261" s="9" t="str">
        <f t="shared" ref="C1261" si="1092">C1260</f>
        <v xml:space="preserve">$ </v>
      </c>
      <c r="D1261" s="9" t="s">
        <v>691</v>
      </c>
      <c r="E1261" s="14"/>
      <c r="F1261" s="14">
        <v>2122</v>
      </c>
      <c r="G1261" s="12"/>
      <c r="H1261" s="12"/>
      <c r="I1261" s="12"/>
      <c r="J1261" s="12"/>
      <c r="K1261" s="12"/>
      <c r="L1261" s="12"/>
      <c r="M1261" s="12"/>
      <c r="N1261" s="12"/>
      <c r="O1261" s="12"/>
      <c r="P1261" s="12"/>
      <c r="Q1261" s="12">
        <f t="shared" ref="Q1261" si="1093">Q1259/F1261</f>
        <v>8746.498967954758</v>
      </c>
    </row>
    <row r="1262" spans="1:17" s="25" customFormat="1" ht="13.15" customHeight="1" x14ac:dyDescent="0.2">
      <c r="A1262" s="4" t="s">
        <v>176</v>
      </c>
      <c r="B1262" s="4" t="s">
        <v>612</v>
      </c>
      <c r="C1262" s="14" t="s">
        <v>199</v>
      </c>
      <c r="D1262" s="2" t="s">
        <v>676</v>
      </c>
      <c r="E1262" s="14"/>
      <c r="F1262" s="14"/>
      <c r="G1262" s="24">
        <v>30.866615858563069</v>
      </c>
      <c r="H1262" s="24">
        <v>13.905756968391653</v>
      </c>
      <c r="I1262" s="24">
        <v>22.882516955224926</v>
      </c>
      <c r="J1262" s="24">
        <v>0</v>
      </c>
      <c r="K1262" s="24">
        <v>0</v>
      </c>
      <c r="L1262" s="24">
        <v>12.938418255959231</v>
      </c>
      <c r="M1262" s="24">
        <v>19.406691961861107</v>
      </c>
      <c r="N1262" s="24">
        <v>0</v>
      </c>
      <c r="O1262" s="24">
        <v>0</v>
      </c>
      <c r="P1262" s="24">
        <v>0</v>
      </c>
      <c r="Q1262" s="24">
        <f t="shared" ref="G1262:Q1262" si="1094">(Q1259/$Q1259)*100</f>
        <v>100</v>
      </c>
    </row>
    <row r="1263" spans="1:17" ht="13.15" customHeight="1" x14ac:dyDescent="0.2">
      <c r="A1263" s="4" t="s">
        <v>176</v>
      </c>
      <c r="B1263" s="4" t="s">
        <v>612</v>
      </c>
      <c r="C1263" s="9"/>
      <c r="D1263" s="9"/>
      <c r="E1263" s="14"/>
      <c r="F1263" s="14"/>
      <c r="G1263" s="12"/>
      <c r="H1263" s="12"/>
      <c r="I1263" s="12"/>
      <c r="J1263" s="12"/>
      <c r="K1263" s="12"/>
      <c r="L1263" s="12"/>
      <c r="M1263" s="12"/>
      <c r="N1263" s="12"/>
      <c r="O1263" s="12"/>
      <c r="P1263" s="12"/>
      <c r="Q1263" s="12"/>
    </row>
    <row r="1264" spans="1:17" ht="13.15" customHeight="1" x14ac:dyDescent="0.2">
      <c r="A1264" s="4" t="s">
        <v>162</v>
      </c>
      <c r="B1264" s="4" t="s">
        <v>613</v>
      </c>
      <c r="C1264" s="15"/>
      <c r="D1264" s="16" t="s">
        <v>240</v>
      </c>
      <c r="E1264" s="17" t="s">
        <v>244</v>
      </c>
      <c r="F1264" s="17"/>
      <c r="G1264" s="27"/>
      <c r="H1264" s="27"/>
      <c r="I1264" s="27"/>
      <c r="J1264" s="27"/>
      <c r="K1264" s="27"/>
      <c r="L1264" s="27"/>
      <c r="M1264" s="27"/>
      <c r="N1264" s="27"/>
      <c r="O1264" s="27"/>
      <c r="P1264" s="27"/>
      <c r="Q1264" s="27"/>
    </row>
    <row r="1265" spans="1:17" s="20" customFormat="1" ht="13.15" customHeight="1" x14ac:dyDescent="0.25">
      <c r="A1265" s="4" t="s">
        <v>162</v>
      </c>
      <c r="B1265" s="4" t="s">
        <v>613</v>
      </c>
      <c r="C1265" s="13" t="s">
        <v>200</v>
      </c>
      <c r="D1265" s="19" t="s">
        <v>674</v>
      </c>
      <c r="E1265" s="13"/>
      <c r="F1265" s="19"/>
      <c r="G1265" s="1">
        <v>0</v>
      </c>
      <c r="H1265" s="1">
        <v>37529.08</v>
      </c>
      <c r="I1265" s="1">
        <v>1222974.9500000004</v>
      </c>
      <c r="J1265" s="1">
        <v>0</v>
      </c>
      <c r="K1265" s="1">
        <v>0</v>
      </c>
      <c r="L1265" s="1">
        <v>1823435.04</v>
      </c>
      <c r="M1265" s="1">
        <v>777641.27</v>
      </c>
      <c r="N1265" s="1">
        <v>0</v>
      </c>
      <c r="O1265" s="1">
        <v>0</v>
      </c>
      <c r="P1265" s="1">
        <v>0</v>
      </c>
      <c r="Q1265" s="1">
        <f t="shared" ref="Q1265:Q1266" si="1095">SUM(G1265:P1265)</f>
        <v>3861580.3400000003</v>
      </c>
    </row>
    <row r="1266" spans="1:17" s="20" customFormat="1" ht="13.15" customHeight="1" x14ac:dyDescent="0.25">
      <c r="A1266" s="4" t="s">
        <v>162</v>
      </c>
      <c r="B1266" s="4" t="s">
        <v>613</v>
      </c>
      <c r="C1266" s="13" t="s">
        <v>200</v>
      </c>
      <c r="D1266" s="19" t="s">
        <v>675</v>
      </c>
      <c r="E1266" s="13"/>
      <c r="F1266" s="19"/>
      <c r="G1266" s="1">
        <v>0</v>
      </c>
      <c r="H1266" s="1">
        <v>0</v>
      </c>
      <c r="I1266" s="1">
        <v>31302.75</v>
      </c>
      <c r="J1266" s="1">
        <v>0</v>
      </c>
      <c r="K1266" s="1">
        <v>0</v>
      </c>
      <c r="L1266" s="1">
        <v>18852.75</v>
      </c>
      <c r="M1266" s="1">
        <v>0</v>
      </c>
      <c r="N1266" s="1">
        <v>0</v>
      </c>
      <c r="O1266" s="1">
        <v>0</v>
      </c>
      <c r="P1266" s="1">
        <v>0</v>
      </c>
      <c r="Q1266" s="1">
        <f t="shared" si="1095"/>
        <v>50155.5</v>
      </c>
    </row>
    <row r="1267" spans="1:17" s="20" customFormat="1" ht="13.15" customHeight="1" x14ac:dyDescent="0.25">
      <c r="A1267" s="4" t="s">
        <v>162</v>
      </c>
      <c r="B1267" s="4" t="s">
        <v>613</v>
      </c>
      <c r="C1267" s="13" t="s">
        <v>200</v>
      </c>
      <c r="D1267" s="19" t="s">
        <v>454</v>
      </c>
      <c r="E1267" s="13"/>
      <c r="F1267" s="19"/>
      <c r="G1267" s="1">
        <v>0</v>
      </c>
      <c r="H1267" s="1">
        <v>37529.08</v>
      </c>
      <c r="I1267" s="1">
        <v>1254277.7000000004</v>
      </c>
      <c r="J1267" s="1">
        <v>0</v>
      </c>
      <c r="K1267" s="1">
        <v>0</v>
      </c>
      <c r="L1267" s="1">
        <v>1842287.79</v>
      </c>
      <c r="M1267" s="1">
        <v>777641.27</v>
      </c>
      <c r="N1267" s="1">
        <v>0</v>
      </c>
      <c r="O1267" s="1">
        <v>0</v>
      </c>
      <c r="P1267" s="1">
        <v>0</v>
      </c>
      <c r="Q1267" s="1">
        <f t="shared" ref="G1267:Q1267" si="1096">Q1265+Q1266</f>
        <v>3911735.8400000003</v>
      </c>
    </row>
    <row r="1268" spans="1:17" ht="13.15" customHeight="1" x14ac:dyDescent="0.2">
      <c r="A1268" s="4" t="s">
        <v>162</v>
      </c>
      <c r="B1268" s="4" t="s">
        <v>613</v>
      </c>
      <c r="C1268" s="9" t="s">
        <v>200</v>
      </c>
      <c r="D1268" s="9" t="s">
        <v>690</v>
      </c>
      <c r="E1268" s="14"/>
      <c r="F1268" s="14">
        <v>434</v>
      </c>
      <c r="G1268" s="12"/>
      <c r="H1268" s="12"/>
      <c r="I1268" s="12"/>
      <c r="J1268" s="12"/>
      <c r="K1268" s="12"/>
      <c r="L1268" s="12"/>
      <c r="M1268" s="12"/>
      <c r="N1268" s="12"/>
      <c r="O1268" s="12"/>
      <c r="P1268" s="12"/>
      <c r="Q1268" s="12">
        <f t="shared" ref="Q1268" si="1097">Q1267/F1268</f>
        <v>9013.2162211981577</v>
      </c>
    </row>
    <row r="1269" spans="1:17" ht="13.15" customHeight="1" x14ac:dyDescent="0.2">
      <c r="A1269" s="4" t="str">
        <f>A1268</f>
        <v>3030</v>
      </c>
      <c r="B1269" s="4" t="str">
        <f t="shared" ref="B1269" si="1098">B1268</f>
        <v>WASHIAKRON R-1</v>
      </c>
      <c r="C1269" s="9" t="str">
        <f t="shared" ref="C1269" si="1099">C1268</f>
        <v xml:space="preserve">$ </v>
      </c>
      <c r="D1269" s="9" t="s">
        <v>691</v>
      </c>
      <c r="E1269" s="14"/>
      <c r="F1269" s="14">
        <v>427</v>
      </c>
      <c r="G1269" s="12"/>
      <c r="H1269" s="12"/>
      <c r="I1269" s="12"/>
      <c r="J1269" s="12"/>
      <c r="K1269" s="12"/>
      <c r="L1269" s="12"/>
      <c r="M1269" s="12"/>
      <c r="N1269" s="12"/>
      <c r="O1269" s="12"/>
      <c r="P1269" s="12"/>
      <c r="Q1269" s="12">
        <f t="shared" ref="Q1269" si="1100">Q1267/F1269</f>
        <v>9160.9738641686199</v>
      </c>
    </row>
    <row r="1270" spans="1:17" s="25" customFormat="1" ht="13.15" customHeight="1" x14ac:dyDescent="0.2">
      <c r="A1270" s="4" t="s">
        <v>162</v>
      </c>
      <c r="B1270" s="4" t="s">
        <v>613</v>
      </c>
      <c r="C1270" s="14" t="s">
        <v>199</v>
      </c>
      <c r="D1270" s="2" t="s">
        <v>676</v>
      </c>
      <c r="E1270" s="14"/>
      <c r="F1270" s="14"/>
      <c r="G1270" s="24">
        <v>0</v>
      </c>
      <c r="H1270" s="24">
        <v>0.95939709466680134</v>
      </c>
      <c r="I1270" s="24">
        <v>32.064478566630413</v>
      </c>
      <c r="J1270" s="24">
        <v>0</v>
      </c>
      <c r="K1270" s="24">
        <v>0</v>
      </c>
      <c r="L1270" s="24">
        <v>47.096426378321091</v>
      </c>
      <c r="M1270" s="24">
        <v>19.879697960381701</v>
      </c>
      <c r="N1270" s="24">
        <v>0</v>
      </c>
      <c r="O1270" s="24">
        <v>0</v>
      </c>
      <c r="P1270" s="24">
        <v>0</v>
      </c>
      <c r="Q1270" s="24">
        <f t="shared" ref="G1270:Q1270" si="1101">(Q1267/$Q1267)*100</f>
        <v>100</v>
      </c>
    </row>
    <row r="1271" spans="1:17" ht="13.15" customHeight="1" x14ac:dyDescent="0.2">
      <c r="A1271" s="4" t="s">
        <v>162</v>
      </c>
      <c r="B1271" s="4" t="s">
        <v>613</v>
      </c>
      <c r="C1271" s="9"/>
      <c r="D1271" s="9"/>
      <c r="E1271" s="14"/>
      <c r="F1271" s="14"/>
      <c r="G1271" s="12"/>
      <c r="H1271" s="12"/>
      <c r="I1271" s="12"/>
      <c r="J1271" s="12"/>
      <c r="K1271" s="12"/>
      <c r="L1271" s="12"/>
      <c r="M1271" s="12"/>
      <c r="N1271" s="12"/>
      <c r="O1271" s="12"/>
      <c r="P1271" s="12"/>
      <c r="Q1271" s="12"/>
    </row>
    <row r="1272" spans="1:17" ht="13.15" customHeight="1" x14ac:dyDescent="0.2">
      <c r="A1272" s="4" t="s">
        <v>92</v>
      </c>
      <c r="B1272" s="4" t="s">
        <v>614</v>
      </c>
      <c r="C1272" s="15"/>
      <c r="D1272" s="16" t="s">
        <v>240</v>
      </c>
      <c r="E1272" s="17" t="s">
        <v>243</v>
      </c>
      <c r="F1272" s="17"/>
      <c r="G1272" s="27"/>
      <c r="H1272" s="27"/>
      <c r="I1272" s="27"/>
      <c r="J1272" s="27"/>
      <c r="K1272" s="27"/>
      <c r="L1272" s="27"/>
      <c r="M1272" s="27"/>
      <c r="N1272" s="27"/>
      <c r="O1272" s="27"/>
      <c r="P1272" s="27"/>
      <c r="Q1272" s="27"/>
    </row>
    <row r="1273" spans="1:17" s="20" customFormat="1" ht="13.15" customHeight="1" x14ac:dyDescent="0.25">
      <c r="A1273" s="4" t="s">
        <v>92</v>
      </c>
      <c r="B1273" s="4" t="s">
        <v>614</v>
      </c>
      <c r="C1273" s="13" t="s">
        <v>200</v>
      </c>
      <c r="D1273" s="19" t="s">
        <v>674</v>
      </c>
      <c r="E1273" s="13"/>
      <c r="F1273" s="19"/>
      <c r="G1273" s="1">
        <v>0</v>
      </c>
      <c r="H1273" s="1">
        <v>0</v>
      </c>
      <c r="I1273" s="1">
        <v>0</v>
      </c>
      <c r="J1273" s="1">
        <v>0</v>
      </c>
      <c r="K1273" s="1">
        <v>0</v>
      </c>
      <c r="L1273" s="1">
        <v>1551444.3900000004</v>
      </c>
      <c r="M1273" s="1">
        <v>0</v>
      </c>
      <c r="N1273" s="1">
        <v>0</v>
      </c>
      <c r="O1273" s="1">
        <v>0</v>
      </c>
      <c r="P1273" s="1">
        <v>0</v>
      </c>
      <c r="Q1273" s="1">
        <f t="shared" ref="Q1273:Q1274" si="1102">SUM(G1273:P1273)</f>
        <v>1551444.3900000004</v>
      </c>
    </row>
    <row r="1274" spans="1:17" s="20" customFormat="1" ht="13.15" customHeight="1" x14ac:dyDescent="0.25">
      <c r="A1274" s="4" t="s">
        <v>92</v>
      </c>
      <c r="B1274" s="4" t="s">
        <v>614</v>
      </c>
      <c r="C1274" s="13" t="s">
        <v>200</v>
      </c>
      <c r="D1274" s="19" t="s">
        <v>675</v>
      </c>
      <c r="E1274" s="13"/>
      <c r="F1274" s="19"/>
      <c r="G1274" s="1">
        <v>0</v>
      </c>
      <c r="H1274" s="1">
        <v>0</v>
      </c>
      <c r="I1274" s="1">
        <v>0</v>
      </c>
      <c r="J1274" s="1">
        <v>0</v>
      </c>
      <c r="K1274" s="1">
        <v>0</v>
      </c>
      <c r="L1274" s="1">
        <v>0</v>
      </c>
      <c r="M1274" s="1">
        <v>0</v>
      </c>
      <c r="N1274" s="1">
        <v>0</v>
      </c>
      <c r="O1274" s="1">
        <v>0</v>
      </c>
      <c r="P1274" s="1">
        <v>0</v>
      </c>
      <c r="Q1274" s="1">
        <f t="shared" si="1102"/>
        <v>0</v>
      </c>
    </row>
    <row r="1275" spans="1:17" s="20" customFormat="1" ht="13.15" customHeight="1" x14ac:dyDescent="0.25">
      <c r="A1275" s="4" t="s">
        <v>92</v>
      </c>
      <c r="B1275" s="4" t="s">
        <v>614</v>
      </c>
      <c r="C1275" s="13" t="s">
        <v>200</v>
      </c>
      <c r="D1275" s="19" t="s">
        <v>454</v>
      </c>
      <c r="E1275" s="13"/>
      <c r="F1275" s="19"/>
      <c r="G1275" s="1">
        <v>0</v>
      </c>
      <c r="H1275" s="1">
        <v>0</v>
      </c>
      <c r="I1275" s="1">
        <v>0</v>
      </c>
      <c r="J1275" s="1">
        <v>0</v>
      </c>
      <c r="K1275" s="1">
        <v>0</v>
      </c>
      <c r="L1275" s="1">
        <v>1551444.3900000004</v>
      </c>
      <c r="M1275" s="1">
        <v>0</v>
      </c>
      <c r="N1275" s="1">
        <v>0</v>
      </c>
      <c r="O1275" s="1">
        <v>0</v>
      </c>
      <c r="P1275" s="1">
        <v>0</v>
      </c>
      <c r="Q1275" s="1">
        <f t="shared" ref="G1275:Q1275" si="1103">Q1273+Q1274</f>
        <v>1551444.3900000004</v>
      </c>
    </row>
    <row r="1276" spans="1:17" ht="13.15" customHeight="1" x14ac:dyDescent="0.2">
      <c r="A1276" s="4" t="s">
        <v>92</v>
      </c>
      <c r="B1276" s="4" t="s">
        <v>614</v>
      </c>
      <c r="C1276" s="9" t="s">
        <v>200</v>
      </c>
      <c r="D1276" s="9" t="s">
        <v>690</v>
      </c>
      <c r="E1276" s="14"/>
      <c r="F1276" s="14">
        <v>94.6</v>
      </c>
      <c r="G1276" s="12"/>
      <c r="H1276" s="12"/>
      <c r="I1276" s="12"/>
      <c r="J1276" s="12"/>
      <c r="K1276" s="12"/>
      <c r="L1276" s="12"/>
      <c r="M1276" s="12"/>
      <c r="N1276" s="12"/>
      <c r="O1276" s="12"/>
      <c r="P1276" s="12"/>
      <c r="Q1276" s="12">
        <f t="shared" ref="Q1276" si="1104">Q1275/F1276</f>
        <v>16400.046405919667</v>
      </c>
    </row>
    <row r="1277" spans="1:17" ht="13.15" customHeight="1" x14ac:dyDescent="0.2">
      <c r="A1277" s="4" t="str">
        <f>A1276</f>
        <v>3040</v>
      </c>
      <c r="B1277" s="4" t="str">
        <f t="shared" ref="B1277" si="1105">B1276</f>
        <v>WASHIARICKAREE R-</v>
      </c>
      <c r="C1277" s="9" t="str">
        <f t="shared" ref="C1277" si="1106">C1276</f>
        <v xml:space="preserve">$ </v>
      </c>
      <c r="D1277" s="9" t="s">
        <v>691</v>
      </c>
      <c r="E1277" s="14"/>
      <c r="F1277" s="14">
        <v>101</v>
      </c>
      <c r="G1277" s="12"/>
      <c r="H1277" s="12"/>
      <c r="I1277" s="12"/>
      <c r="J1277" s="12"/>
      <c r="K1277" s="12"/>
      <c r="L1277" s="12"/>
      <c r="M1277" s="12"/>
      <c r="N1277" s="12"/>
      <c r="O1277" s="12"/>
      <c r="P1277" s="12"/>
      <c r="Q1277" s="12">
        <f t="shared" ref="Q1277" si="1107">Q1275/F1277</f>
        <v>15360.835544554458</v>
      </c>
    </row>
    <row r="1278" spans="1:17" s="25" customFormat="1" ht="13.15" customHeight="1" x14ac:dyDescent="0.2">
      <c r="A1278" s="4" t="s">
        <v>92</v>
      </c>
      <c r="B1278" s="4" t="s">
        <v>614</v>
      </c>
      <c r="C1278" s="14" t="s">
        <v>199</v>
      </c>
      <c r="D1278" s="2" t="s">
        <v>676</v>
      </c>
      <c r="E1278" s="14"/>
      <c r="F1278" s="14"/>
      <c r="G1278" s="24">
        <v>0</v>
      </c>
      <c r="H1278" s="24">
        <v>0</v>
      </c>
      <c r="I1278" s="24">
        <v>0</v>
      </c>
      <c r="J1278" s="24">
        <v>0</v>
      </c>
      <c r="K1278" s="24">
        <v>0</v>
      </c>
      <c r="L1278" s="24">
        <v>100</v>
      </c>
      <c r="M1278" s="24">
        <v>0</v>
      </c>
      <c r="N1278" s="24">
        <v>0</v>
      </c>
      <c r="O1278" s="24">
        <v>0</v>
      </c>
      <c r="P1278" s="24">
        <v>0</v>
      </c>
      <c r="Q1278" s="24">
        <f t="shared" ref="G1278:Q1278" si="1108">(Q1275/$Q1275)*100</f>
        <v>100</v>
      </c>
    </row>
    <row r="1279" spans="1:17" ht="13.15" customHeight="1" x14ac:dyDescent="0.2">
      <c r="A1279" s="4" t="s">
        <v>92</v>
      </c>
      <c r="B1279" s="4" t="s">
        <v>614</v>
      </c>
      <c r="C1279" s="9"/>
      <c r="D1279" s="9"/>
      <c r="E1279" s="14"/>
      <c r="F1279" s="14"/>
      <c r="G1279" s="12"/>
      <c r="H1279" s="12"/>
      <c r="I1279" s="12"/>
      <c r="J1279" s="12"/>
      <c r="K1279" s="12"/>
      <c r="L1279" s="12"/>
      <c r="M1279" s="12"/>
      <c r="N1279" s="12"/>
      <c r="O1279" s="12"/>
      <c r="P1279" s="12"/>
      <c r="Q1279" s="12"/>
    </row>
    <row r="1280" spans="1:17" ht="13.15" customHeight="1" x14ac:dyDescent="0.2">
      <c r="A1280" s="4" t="s">
        <v>194</v>
      </c>
      <c r="B1280" s="4" t="s">
        <v>615</v>
      </c>
      <c r="C1280" s="15"/>
      <c r="D1280" s="16" t="s">
        <v>240</v>
      </c>
      <c r="E1280" s="17" t="s">
        <v>242</v>
      </c>
      <c r="F1280" s="17"/>
      <c r="G1280" s="27"/>
      <c r="H1280" s="27"/>
      <c r="I1280" s="27"/>
      <c r="J1280" s="27"/>
      <c r="K1280" s="27"/>
      <c r="L1280" s="27"/>
      <c r="M1280" s="27"/>
      <c r="N1280" s="27"/>
      <c r="O1280" s="27"/>
      <c r="P1280" s="27"/>
      <c r="Q1280" s="27"/>
    </row>
    <row r="1281" spans="1:17" s="20" customFormat="1" ht="13.15" customHeight="1" x14ac:dyDescent="0.25">
      <c r="A1281" s="4" t="s">
        <v>194</v>
      </c>
      <c r="B1281" s="4" t="s">
        <v>615</v>
      </c>
      <c r="C1281" s="13" t="s">
        <v>200</v>
      </c>
      <c r="D1281" s="19" t="s">
        <v>674</v>
      </c>
      <c r="E1281" s="13"/>
      <c r="F1281" s="19"/>
      <c r="G1281" s="1">
        <v>866050.55000000016</v>
      </c>
      <c r="H1281" s="1">
        <v>1485.8200000000002</v>
      </c>
      <c r="I1281" s="1">
        <v>88954.390000000014</v>
      </c>
      <c r="J1281" s="1">
        <v>0</v>
      </c>
      <c r="K1281" s="1">
        <v>0</v>
      </c>
      <c r="L1281" s="1">
        <v>705518.54</v>
      </c>
      <c r="M1281" s="1">
        <v>556617.81999999995</v>
      </c>
      <c r="N1281" s="1">
        <v>0</v>
      </c>
      <c r="O1281" s="1">
        <v>0</v>
      </c>
      <c r="P1281" s="1">
        <v>0</v>
      </c>
      <c r="Q1281" s="1">
        <f t="shared" ref="Q1281:Q1282" si="1109">SUM(G1281:P1281)</f>
        <v>2218627.12</v>
      </c>
    </row>
    <row r="1282" spans="1:17" s="20" customFormat="1" ht="13.15" customHeight="1" x14ac:dyDescent="0.25">
      <c r="A1282" s="4" t="s">
        <v>194</v>
      </c>
      <c r="B1282" s="4" t="s">
        <v>615</v>
      </c>
      <c r="C1282" s="13" t="s">
        <v>200</v>
      </c>
      <c r="D1282" s="19" t="s">
        <v>675</v>
      </c>
      <c r="E1282" s="13"/>
      <c r="F1282" s="19"/>
      <c r="G1282" s="1">
        <v>691.11</v>
      </c>
      <c r="H1282" s="1">
        <v>0</v>
      </c>
      <c r="I1282" s="1">
        <v>0</v>
      </c>
      <c r="J1282" s="1">
        <v>0</v>
      </c>
      <c r="K1282" s="1">
        <v>0</v>
      </c>
      <c r="L1282" s="1">
        <v>2879.12</v>
      </c>
      <c r="M1282" s="1">
        <v>0</v>
      </c>
      <c r="N1282" s="1">
        <v>0</v>
      </c>
      <c r="O1282" s="1">
        <v>0</v>
      </c>
      <c r="P1282" s="1">
        <v>0</v>
      </c>
      <c r="Q1282" s="1">
        <f t="shared" si="1109"/>
        <v>3570.23</v>
      </c>
    </row>
    <row r="1283" spans="1:17" s="20" customFormat="1" ht="13.15" customHeight="1" x14ac:dyDescent="0.25">
      <c r="A1283" s="4" t="s">
        <v>194</v>
      </c>
      <c r="B1283" s="4" t="s">
        <v>615</v>
      </c>
      <c r="C1283" s="13" t="s">
        <v>200</v>
      </c>
      <c r="D1283" s="19" t="s">
        <v>454</v>
      </c>
      <c r="E1283" s="13"/>
      <c r="F1283" s="19"/>
      <c r="G1283" s="1">
        <v>866741.66000000015</v>
      </c>
      <c r="H1283" s="1">
        <v>1485.8200000000002</v>
      </c>
      <c r="I1283" s="1">
        <v>88954.390000000014</v>
      </c>
      <c r="J1283" s="1">
        <v>0</v>
      </c>
      <c r="K1283" s="1">
        <v>0</v>
      </c>
      <c r="L1283" s="1">
        <v>708397.66</v>
      </c>
      <c r="M1283" s="1">
        <v>556617.81999999995</v>
      </c>
      <c r="N1283" s="1">
        <v>0</v>
      </c>
      <c r="O1283" s="1">
        <v>0</v>
      </c>
      <c r="P1283" s="1">
        <v>0</v>
      </c>
      <c r="Q1283" s="1">
        <f t="shared" ref="G1283:Q1283" si="1110">Q1281+Q1282</f>
        <v>2222197.35</v>
      </c>
    </row>
    <row r="1284" spans="1:17" ht="13.15" customHeight="1" x14ac:dyDescent="0.2">
      <c r="A1284" s="4" t="s">
        <v>194</v>
      </c>
      <c r="B1284" s="4" t="s">
        <v>615</v>
      </c>
      <c r="C1284" s="9" t="s">
        <v>200</v>
      </c>
      <c r="D1284" s="9" t="s">
        <v>690</v>
      </c>
      <c r="E1284" s="14"/>
      <c r="F1284" s="14">
        <v>210.7</v>
      </c>
      <c r="G1284" s="12"/>
      <c r="H1284" s="12"/>
      <c r="I1284" s="12"/>
      <c r="J1284" s="12"/>
      <c r="K1284" s="12"/>
      <c r="L1284" s="12"/>
      <c r="M1284" s="12"/>
      <c r="N1284" s="12"/>
      <c r="O1284" s="12"/>
      <c r="P1284" s="12"/>
      <c r="Q1284" s="12">
        <f t="shared" ref="Q1284" si="1111">Q1283/F1284</f>
        <v>10546.73635500712</v>
      </c>
    </row>
    <row r="1285" spans="1:17" ht="13.15" customHeight="1" x14ac:dyDescent="0.2">
      <c r="A1285" s="4" t="str">
        <f>A1284</f>
        <v>3050</v>
      </c>
      <c r="B1285" s="4" t="str">
        <f t="shared" ref="B1285" si="1112">B1284</f>
        <v>WASHIOTIS R-3</v>
      </c>
      <c r="C1285" s="9" t="str">
        <f t="shared" ref="C1285" si="1113">C1284</f>
        <v xml:space="preserve">$ </v>
      </c>
      <c r="D1285" s="9" t="s">
        <v>691</v>
      </c>
      <c r="E1285" s="14"/>
      <c r="F1285" s="14">
        <v>201</v>
      </c>
      <c r="G1285" s="12"/>
      <c r="H1285" s="12"/>
      <c r="I1285" s="12"/>
      <c r="J1285" s="12"/>
      <c r="K1285" s="12"/>
      <c r="L1285" s="12"/>
      <c r="M1285" s="12"/>
      <c r="N1285" s="12"/>
      <c r="O1285" s="12"/>
      <c r="P1285" s="12"/>
      <c r="Q1285" s="12">
        <f t="shared" ref="Q1285" si="1114">Q1283/F1285</f>
        <v>11055.708208955224</v>
      </c>
    </row>
    <row r="1286" spans="1:17" s="25" customFormat="1" ht="13.15" customHeight="1" x14ac:dyDescent="0.2">
      <c r="A1286" s="4" t="s">
        <v>194</v>
      </c>
      <c r="B1286" s="4" t="s">
        <v>615</v>
      </c>
      <c r="C1286" s="14" t="s">
        <v>199</v>
      </c>
      <c r="D1286" s="2" t="s">
        <v>676</v>
      </c>
      <c r="E1286" s="14"/>
      <c r="F1286" s="14"/>
      <c r="G1286" s="24">
        <v>39.003811250157419</v>
      </c>
      <c r="H1286" s="24">
        <v>6.6862648360191776E-2</v>
      </c>
      <c r="I1286" s="24">
        <v>4.0029923534919165</v>
      </c>
      <c r="J1286" s="24">
        <v>0</v>
      </c>
      <c r="K1286" s="24">
        <v>0</v>
      </c>
      <c r="L1286" s="24">
        <v>31.878251497329885</v>
      </c>
      <c r="M1286" s="24">
        <v>25.048082250660585</v>
      </c>
      <c r="N1286" s="24">
        <v>0</v>
      </c>
      <c r="O1286" s="24">
        <v>0</v>
      </c>
      <c r="P1286" s="24">
        <v>0</v>
      </c>
      <c r="Q1286" s="24">
        <f t="shared" ref="G1286:Q1286" si="1115">(Q1283/$Q1283)*100</f>
        <v>100</v>
      </c>
    </row>
    <row r="1287" spans="1:17" ht="13.15" customHeight="1" x14ac:dyDescent="0.2">
      <c r="A1287" s="4" t="s">
        <v>194</v>
      </c>
      <c r="B1287" s="4" t="s">
        <v>615</v>
      </c>
      <c r="C1287" s="9"/>
      <c r="D1287" s="9"/>
      <c r="E1287" s="14"/>
      <c r="F1287" s="14"/>
      <c r="G1287" s="12"/>
      <c r="H1287" s="12"/>
      <c r="I1287" s="12"/>
      <c r="J1287" s="12"/>
      <c r="K1287" s="12"/>
      <c r="L1287" s="12"/>
      <c r="M1287" s="12"/>
      <c r="N1287" s="12"/>
      <c r="O1287" s="12"/>
      <c r="P1287" s="12"/>
      <c r="Q1287" s="12"/>
    </row>
    <row r="1288" spans="1:17" ht="13.15" customHeight="1" x14ac:dyDescent="0.2">
      <c r="A1288" s="4" t="s">
        <v>180</v>
      </c>
      <c r="B1288" s="4" t="s">
        <v>616</v>
      </c>
      <c r="C1288" s="15"/>
      <c r="D1288" s="16" t="s">
        <v>240</v>
      </c>
      <c r="E1288" s="17" t="s">
        <v>241</v>
      </c>
      <c r="F1288" s="17"/>
      <c r="G1288" s="27"/>
      <c r="H1288" s="27"/>
      <c r="I1288" s="27"/>
      <c r="J1288" s="27"/>
      <c r="K1288" s="27"/>
      <c r="L1288" s="27"/>
      <c r="M1288" s="27"/>
      <c r="N1288" s="27"/>
      <c r="O1288" s="27"/>
      <c r="P1288" s="27"/>
      <c r="Q1288" s="27"/>
    </row>
    <row r="1289" spans="1:17" s="20" customFormat="1" ht="13.15" customHeight="1" x14ac:dyDescent="0.25">
      <c r="A1289" s="4" t="s">
        <v>180</v>
      </c>
      <c r="B1289" s="4" t="s">
        <v>616</v>
      </c>
      <c r="C1289" s="13" t="s">
        <v>200</v>
      </c>
      <c r="D1289" s="19" t="s">
        <v>674</v>
      </c>
      <c r="E1289" s="13"/>
      <c r="F1289" s="19"/>
      <c r="G1289" s="1">
        <v>0</v>
      </c>
      <c r="H1289" s="1">
        <v>0</v>
      </c>
      <c r="I1289" s="1">
        <v>149994.32999999999</v>
      </c>
      <c r="J1289" s="1">
        <v>0</v>
      </c>
      <c r="K1289" s="1">
        <v>0</v>
      </c>
      <c r="L1289" s="1">
        <v>9567.5499999999993</v>
      </c>
      <c r="M1289" s="1">
        <v>1110633.77</v>
      </c>
      <c r="N1289" s="1">
        <v>0</v>
      </c>
      <c r="O1289" s="1">
        <v>127839.54</v>
      </c>
      <c r="P1289" s="1">
        <v>0</v>
      </c>
      <c r="Q1289" s="1">
        <f t="shared" ref="Q1289:Q1290" si="1116">SUM(G1289:P1289)</f>
        <v>1398035.19</v>
      </c>
    </row>
    <row r="1290" spans="1:17" s="20" customFormat="1" ht="13.15" customHeight="1" x14ac:dyDescent="0.25">
      <c r="A1290" s="4" t="s">
        <v>180</v>
      </c>
      <c r="B1290" s="4" t="s">
        <v>616</v>
      </c>
      <c r="C1290" s="13" t="s">
        <v>200</v>
      </c>
      <c r="D1290" s="19" t="s">
        <v>675</v>
      </c>
      <c r="E1290" s="13"/>
      <c r="F1290" s="19"/>
      <c r="G1290" s="1">
        <v>0</v>
      </c>
      <c r="H1290" s="1">
        <v>0</v>
      </c>
      <c r="I1290" s="1">
        <v>500</v>
      </c>
      <c r="J1290" s="1">
        <v>0</v>
      </c>
      <c r="K1290" s="1">
        <v>0</v>
      </c>
      <c r="L1290" s="1">
        <v>0</v>
      </c>
      <c r="M1290" s="1">
        <v>37068.840000000004</v>
      </c>
      <c r="N1290" s="1">
        <v>0</v>
      </c>
      <c r="O1290" s="1">
        <v>0</v>
      </c>
      <c r="P1290" s="1">
        <v>0</v>
      </c>
      <c r="Q1290" s="1">
        <f t="shared" si="1116"/>
        <v>37568.840000000004</v>
      </c>
    </row>
    <row r="1291" spans="1:17" s="20" customFormat="1" ht="13.15" customHeight="1" x14ac:dyDescent="0.25">
      <c r="A1291" s="4" t="s">
        <v>180</v>
      </c>
      <c r="B1291" s="4" t="s">
        <v>616</v>
      </c>
      <c r="C1291" s="13" t="s">
        <v>200</v>
      </c>
      <c r="D1291" s="19" t="s">
        <v>454</v>
      </c>
      <c r="E1291" s="13"/>
      <c r="F1291" s="19"/>
      <c r="G1291" s="1">
        <v>0</v>
      </c>
      <c r="H1291" s="1">
        <v>0</v>
      </c>
      <c r="I1291" s="1">
        <v>150494.32999999999</v>
      </c>
      <c r="J1291" s="1">
        <v>0</v>
      </c>
      <c r="K1291" s="1">
        <v>0</v>
      </c>
      <c r="L1291" s="1">
        <v>9567.5499999999993</v>
      </c>
      <c r="M1291" s="1">
        <v>1147702.6100000001</v>
      </c>
      <c r="N1291" s="1">
        <v>0</v>
      </c>
      <c r="O1291" s="1">
        <v>127839.54</v>
      </c>
      <c r="P1291" s="1">
        <v>0</v>
      </c>
      <c r="Q1291" s="1">
        <f t="shared" ref="G1291:Q1291" si="1117">Q1289+Q1290</f>
        <v>1435604.03</v>
      </c>
    </row>
    <row r="1292" spans="1:17" ht="13.15" customHeight="1" x14ac:dyDescent="0.2">
      <c r="A1292" s="4" t="s">
        <v>180</v>
      </c>
      <c r="B1292" s="4" t="s">
        <v>616</v>
      </c>
      <c r="C1292" s="9" t="s">
        <v>200</v>
      </c>
      <c r="D1292" s="9" t="s">
        <v>690</v>
      </c>
      <c r="E1292" s="14"/>
      <c r="F1292" s="14">
        <v>129.30000000000001</v>
      </c>
      <c r="G1292" s="12"/>
      <c r="H1292" s="12"/>
      <c r="I1292" s="12"/>
      <c r="J1292" s="12"/>
      <c r="K1292" s="12"/>
      <c r="L1292" s="12"/>
      <c r="M1292" s="12"/>
      <c r="N1292" s="12"/>
      <c r="O1292" s="12"/>
      <c r="P1292" s="12"/>
      <c r="Q1292" s="12">
        <f t="shared" ref="Q1292" si="1118">Q1291/F1292</f>
        <v>11102.892730085072</v>
      </c>
    </row>
    <row r="1293" spans="1:17" ht="13.15" customHeight="1" x14ac:dyDescent="0.2">
      <c r="A1293" s="4" t="str">
        <f>A1292</f>
        <v>3060</v>
      </c>
      <c r="B1293" s="4" t="str">
        <f t="shared" ref="B1293" si="1119">B1292</f>
        <v>WASHILONE STAR 10</v>
      </c>
      <c r="C1293" s="9" t="str">
        <f t="shared" ref="C1293" si="1120">C1292</f>
        <v xml:space="preserve">$ </v>
      </c>
      <c r="D1293" s="9" t="s">
        <v>691</v>
      </c>
      <c r="E1293" s="14"/>
      <c r="F1293" s="14">
        <v>124</v>
      </c>
      <c r="G1293" s="12"/>
      <c r="H1293" s="12"/>
      <c r="I1293" s="12"/>
      <c r="J1293" s="12"/>
      <c r="K1293" s="12"/>
      <c r="L1293" s="12"/>
      <c r="M1293" s="12"/>
      <c r="N1293" s="12"/>
      <c r="O1293" s="12"/>
      <c r="P1293" s="12"/>
      <c r="Q1293" s="12">
        <f t="shared" ref="Q1293" si="1121">Q1291/F1293</f>
        <v>11577.45185483871</v>
      </c>
    </row>
    <row r="1294" spans="1:17" s="25" customFormat="1" ht="13.15" customHeight="1" x14ac:dyDescent="0.2">
      <c r="A1294" s="4" t="s">
        <v>180</v>
      </c>
      <c r="B1294" s="4" t="s">
        <v>616</v>
      </c>
      <c r="C1294" s="14" t="s">
        <v>199</v>
      </c>
      <c r="D1294" s="2" t="s">
        <v>676</v>
      </c>
      <c r="E1294" s="14"/>
      <c r="F1294" s="14"/>
      <c r="G1294" s="24">
        <v>0</v>
      </c>
      <c r="H1294" s="24">
        <v>0</v>
      </c>
      <c r="I1294" s="24">
        <v>10.482997181332793</v>
      </c>
      <c r="J1294" s="24">
        <v>0</v>
      </c>
      <c r="K1294" s="24">
        <v>0</v>
      </c>
      <c r="L1294" s="24">
        <v>0.66644769728042619</v>
      </c>
      <c r="M1294" s="24">
        <v>79.94562469986937</v>
      </c>
      <c r="N1294" s="24">
        <v>0</v>
      </c>
      <c r="O1294" s="24">
        <v>8.904930421517415</v>
      </c>
      <c r="P1294" s="24">
        <v>0</v>
      </c>
      <c r="Q1294" s="24">
        <f t="shared" ref="G1294:Q1294" si="1122">(Q1291/$Q1291)*100</f>
        <v>100</v>
      </c>
    </row>
    <row r="1295" spans="1:17" ht="13.15" customHeight="1" x14ac:dyDescent="0.2">
      <c r="A1295" s="4" t="s">
        <v>180</v>
      </c>
      <c r="B1295" s="4" t="s">
        <v>616</v>
      </c>
      <c r="C1295" s="9"/>
      <c r="D1295" s="9"/>
      <c r="E1295" s="14"/>
      <c r="F1295" s="14"/>
      <c r="G1295" s="12"/>
      <c r="H1295" s="12"/>
      <c r="I1295" s="12"/>
      <c r="J1295" s="12"/>
      <c r="K1295" s="12"/>
      <c r="L1295" s="12"/>
      <c r="M1295" s="12"/>
      <c r="N1295" s="12"/>
      <c r="O1295" s="12"/>
      <c r="P1295" s="12"/>
      <c r="Q1295" s="12"/>
    </row>
    <row r="1296" spans="1:17" ht="13.15" customHeight="1" x14ac:dyDescent="0.2">
      <c r="A1296" s="4" t="s">
        <v>131</v>
      </c>
      <c r="B1296" s="4" t="s">
        <v>617</v>
      </c>
      <c r="C1296" s="15"/>
      <c r="D1296" s="16" t="s">
        <v>240</v>
      </c>
      <c r="E1296" s="17" t="s">
        <v>239</v>
      </c>
      <c r="F1296" s="17"/>
      <c r="G1296" s="27"/>
      <c r="H1296" s="27"/>
      <c r="I1296" s="27"/>
      <c r="J1296" s="27"/>
      <c r="K1296" s="27"/>
      <c r="L1296" s="27"/>
      <c r="M1296" s="27"/>
      <c r="N1296" s="27"/>
      <c r="O1296" s="27"/>
      <c r="P1296" s="27"/>
      <c r="Q1296" s="27"/>
    </row>
    <row r="1297" spans="1:17" s="20" customFormat="1" ht="13.15" customHeight="1" x14ac:dyDescent="0.25">
      <c r="A1297" s="4" t="s">
        <v>131</v>
      </c>
      <c r="B1297" s="4" t="s">
        <v>617</v>
      </c>
      <c r="C1297" s="13" t="s">
        <v>200</v>
      </c>
      <c r="D1297" s="19" t="s">
        <v>674</v>
      </c>
      <c r="E1297" s="13"/>
      <c r="F1297" s="19"/>
      <c r="G1297" s="1">
        <v>0</v>
      </c>
      <c r="H1297" s="1">
        <v>0</v>
      </c>
      <c r="I1297" s="1">
        <v>0</v>
      </c>
      <c r="J1297" s="1">
        <v>0</v>
      </c>
      <c r="K1297" s="1">
        <v>0</v>
      </c>
      <c r="L1297" s="1">
        <v>832577.32999999938</v>
      </c>
      <c r="M1297" s="1">
        <v>43449.119999999995</v>
      </c>
      <c r="N1297" s="1">
        <v>0</v>
      </c>
      <c r="O1297" s="1">
        <v>0</v>
      </c>
      <c r="P1297" s="1">
        <v>0</v>
      </c>
      <c r="Q1297" s="1">
        <f t="shared" ref="Q1297:Q1298" si="1123">SUM(G1297:P1297)</f>
        <v>876026.44999999937</v>
      </c>
    </row>
    <row r="1298" spans="1:17" s="20" customFormat="1" ht="13.15" customHeight="1" x14ac:dyDescent="0.25">
      <c r="A1298" s="4" t="s">
        <v>131</v>
      </c>
      <c r="B1298" s="4" t="s">
        <v>617</v>
      </c>
      <c r="C1298" s="13" t="s">
        <v>200</v>
      </c>
      <c r="D1298" s="19" t="s">
        <v>675</v>
      </c>
      <c r="E1298" s="13"/>
      <c r="F1298" s="19"/>
      <c r="G1298" s="1">
        <v>0</v>
      </c>
      <c r="H1298" s="1">
        <v>0</v>
      </c>
      <c r="I1298" s="1">
        <v>0</v>
      </c>
      <c r="J1298" s="1">
        <v>0</v>
      </c>
      <c r="K1298" s="1">
        <v>0</v>
      </c>
      <c r="L1298" s="1">
        <v>26058.98</v>
      </c>
      <c r="M1298" s="1">
        <v>0</v>
      </c>
      <c r="N1298" s="1">
        <v>0</v>
      </c>
      <c r="O1298" s="1">
        <v>0</v>
      </c>
      <c r="P1298" s="1">
        <v>0</v>
      </c>
      <c r="Q1298" s="1">
        <f t="shared" si="1123"/>
        <v>26058.98</v>
      </c>
    </row>
    <row r="1299" spans="1:17" s="20" customFormat="1" ht="13.15" customHeight="1" x14ac:dyDescent="0.25">
      <c r="A1299" s="4" t="s">
        <v>131</v>
      </c>
      <c r="B1299" s="4" t="s">
        <v>617</v>
      </c>
      <c r="C1299" s="13" t="s">
        <v>200</v>
      </c>
      <c r="D1299" s="19" t="s">
        <v>454</v>
      </c>
      <c r="E1299" s="13"/>
      <c r="F1299" s="19"/>
      <c r="G1299" s="1">
        <v>0</v>
      </c>
      <c r="H1299" s="1">
        <v>0</v>
      </c>
      <c r="I1299" s="1">
        <v>0</v>
      </c>
      <c r="J1299" s="1">
        <v>0</v>
      </c>
      <c r="K1299" s="1">
        <v>0</v>
      </c>
      <c r="L1299" s="1">
        <v>858636.30999999936</v>
      </c>
      <c r="M1299" s="1">
        <v>43449.119999999995</v>
      </c>
      <c r="N1299" s="1">
        <v>0</v>
      </c>
      <c r="O1299" s="1">
        <v>0</v>
      </c>
      <c r="P1299" s="1">
        <v>0</v>
      </c>
      <c r="Q1299" s="1">
        <f t="shared" ref="G1299:Q1299" si="1124">Q1297+Q1298</f>
        <v>902085.42999999935</v>
      </c>
    </row>
    <row r="1300" spans="1:17" ht="13.15" customHeight="1" x14ac:dyDescent="0.2">
      <c r="A1300" s="4" t="s">
        <v>131</v>
      </c>
      <c r="B1300" s="4" t="s">
        <v>617</v>
      </c>
      <c r="C1300" s="9" t="s">
        <v>200</v>
      </c>
      <c r="D1300" s="9" t="s">
        <v>690</v>
      </c>
      <c r="E1300" s="14"/>
      <c r="F1300" s="14">
        <v>81.2</v>
      </c>
      <c r="G1300" s="12"/>
      <c r="H1300" s="12"/>
      <c r="I1300" s="12"/>
      <c r="J1300" s="12"/>
      <c r="K1300" s="12"/>
      <c r="L1300" s="12"/>
      <c r="M1300" s="12"/>
      <c r="N1300" s="12"/>
      <c r="O1300" s="12"/>
      <c r="P1300" s="12"/>
      <c r="Q1300" s="12">
        <f t="shared" ref="Q1300" si="1125">Q1299/F1300</f>
        <v>11109.426477832503</v>
      </c>
    </row>
    <row r="1301" spans="1:17" ht="13.15" customHeight="1" x14ac:dyDescent="0.2">
      <c r="A1301" s="4" t="str">
        <f>A1300</f>
        <v>3070</v>
      </c>
      <c r="B1301" s="4" t="str">
        <f t="shared" ref="B1301" si="1126">B1300</f>
        <v>WASHIWOODLIN R-10</v>
      </c>
      <c r="C1301" s="9" t="str">
        <f t="shared" ref="C1301" si="1127">C1300</f>
        <v xml:space="preserve">$ </v>
      </c>
      <c r="D1301" s="9" t="s">
        <v>691</v>
      </c>
      <c r="E1301" s="14"/>
      <c r="F1301" s="14">
        <v>82</v>
      </c>
      <c r="G1301" s="12"/>
      <c r="H1301" s="12"/>
      <c r="I1301" s="12"/>
      <c r="J1301" s="12"/>
      <c r="K1301" s="12"/>
      <c r="L1301" s="12"/>
      <c r="M1301" s="12"/>
      <c r="N1301" s="12"/>
      <c r="O1301" s="12"/>
      <c r="P1301" s="12"/>
      <c r="Q1301" s="12">
        <f t="shared" ref="Q1301" si="1128">Q1299/F1301</f>
        <v>11001.041829268284</v>
      </c>
    </row>
    <row r="1302" spans="1:17" s="25" customFormat="1" ht="13.15" customHeight="1" x14ac:dyDescent="0.2">
      <c r="A1302" s="4" t="s">
        <v>131</v>
      </c>
      <c r="B1302" s="4" t="s">
        <v>617</v>
      </c>
      <c r="C1302" s="14" t="s">
        <v>199</v>
      </c>
      <c r="D1302" s="2" t="s">
        <v>676</v>
      </c>
      <c r="E1302" s="14"/>
      <c r="F1302" s="14"/>
      <c r="G1302" s="24">
        <v>0</v>
      </c>
      <c r="H1302" s="24">
        <v>0</v>
      </c>
      <c r="I1302" s="24">
        <v>0</v>
      </c>
      <c r="J1302" s="24">
        <v>0</v>
      </c>
      <c r="K1302" s="24">
        <v>0</v>
      </c>
      <c r="L1302" s="24">
        <v>95.183480571235918</v>
      </c>
      <c r="M1302" s="24">
        <v>4.8165194287640833</v>
      </c>
      <c r="N1302" s="24">
        <v>0</v>
      </c>
      <c r="O1302" s="24">
        <v>0</v>
      </c>
      <c r="P1302" s="24">
        <v>0</v>
      </c>
      <c r="Q1302" s="24">
        <f t="shared" ref="G1302:Q1302" si="1129">(Q1299/$Q1299)*100</f>
        <v>100</v>
      </c>
    </row>
    <row r="1303" spans="1:17" ht="13.15" customHeight="1" x14ac:dyDescent="0.2">
      <c r="A1303" s="4" t="s">
        <v>131</v>
      </c>
      <c r="B1303" s="4" t="s">
        <v>617</v>
      </c>
      <c r="C1303" s="9"/>
      <c r="D1303" s="9"/>
      <c r="E1303" s="14"/>
      <c r="F1303" s="14"/>
      <c r="G1303" s="12"/>
      <c r="H1303" s="12"/>
      <c r="I1303" s="12"/>
      <c r="J1303" s="12"/>
      <c r="K1303" s="12"/>
      <c r="L1303" s="12"/>
      <c r="M1303" s="12"/>
      <c r="N1303" s="12"/>
      <c r="O1303" s="12"/>
      <c r="P1303" s="12"/>
      <c r="Q1303" s="12"/>
    </row>
    <row r="1304" spans="1:17" ht="13.15" customHeight="1" x14ac:dyDescent="0.2">
      <c r="A1304" s="4" t="s">
        <v>190</v>
      </c>
      <c r="B1304" s="4" t="s">
        <v>618</v>
      </c>
      <c r="C1304" s="15"/>
      <c r="D1304" s="16" t="s">
        <v>229</v>
      </c>
      <c r="E1304" s="17" t="s">
        <v>238</v>
      </c>
      <c r="F1304" s="17"/>
      <c r="G1304" s="27"/>
      <c r="H1304" s="27"/>
      <c r="I1304" s="27"/>
      <c r="J1304" s="27"/>
      <c r="K1304" s="27"/>
      <c r="L1304" s="27"/>
      <c r="M1304" s="27"/>
      <c r="N1304" s="27"/>
      <c r="O1304" s="27"/>
      <c r="P1304" s="27"/>
      <c r="Q1304" s="27"/>
    </row>
    <row r="1305" spans="1:17" s="20" customFormat="1" ht="13.15" customHeight="1" x14ac:dyDescent="0.25">
      <c r="A1305" s="4" t="s">
        <v>190</v>
      </c>
      <c r="B1305" s="4" t="s">
        <v>618</v>
      </c>
      <c r="C1305" s="13" t="s">
        <v>200</v>
      </c>
      <c r="D1305" s="19" t="s">
        <v>674</v>
      </c>
      <c r="E1305" s="13"/>
      <c r="F1305" s="19"/>
      <c r="G1305" s="1">
        <v>5532435.5199999977</v>
      </c>
      <c r="H1305" s="1">
        <v>3048085.1999999997</v>
      </c>
      <c r="I1305" s="1">
        <v>4405471.7500000009</v>
      </c>
      <c r="J1305" s="1">
        <v>0</v>
      </c>
      <c r="K1305" s="1">
        <v>0</v>
      </c>
      <c r="L1305" s="1">
        <v>0</v>
      </c>
      <c r="M1305" s="1">
        <v>2867842.7000000007</v>
      </c>
      <c r="N1305" s="1">
        <v>0</v>
      </c>
      <c r="O1305" s="1">
        <v>0</v>
      </c>
      <c r="P1305" s="1">
        <v>0</v>
      </c>
      <c r="Q1305" s="1">
        <f t="shared" ref="Q1305:Q1306" si="1130">SUM(G1305:P1305)</f>
        <v>15853835.17</v>
      </c>
    </row>
    <row r="1306" spans="1:17" s="20" customFormat="1" ht="13.15" customHeight="1" x14ac:dyDescent="0.25">
      <c r="A1306" s="4" t="s">
        <v>190</v>
      </c>
      <c r="B1306" s="4" t="s">
        <v>618</v>
      </c>
      <c r="C1306" s="13" t="s">
        <v>200</v>
      </c>
      <c r="D1306" s="19" t="s">
        <v>675</v>
      </c>
      <c r="E1306" s="13"/>
      <c r="F1306" s="19"/>
      <c r="G1306" s="1">
        <v>0</v>
      </c>
      <c r="H1306" s="1">
        <v>0</v>
      </c>
      <c r="I1306" s="1">
        <v>0</v>
      </c>
      <c r="J1306" s="1">
        <v>0</v>
      </c>
      <c r="K1306" s="1">
        <v>0</v>
      </c>
      <c r="L1306" s="1">
        <v>0</v>
      </c>
      <c r="M1306" s="1">
        <v>0</v>
      </c>
      <c r="N1306" s="1">
        <v>0</v>
      </c>
      <c r="O1306" s="1">
        <v>0</v>
      </c>
      <c r="P1306" s="1">
        <v>0</v>
      </c>
      <c r="Q1306" s="1">
        <f t="shared" si="1130"/>
        <v>0</v>
      </c>
    </row>
    <row r="1307" spans="1:17" s="20" customFormat="1" ht="13.15" customHeight="1" x14ac:dyDescent="0.25">
      <c r="A1307" s="4" t="s">
        <v>190</v>
      </c>
      <c r="B1307" s="4" t="s">
        <v>618</v>
      </c>
      <c r="C1307" s="13" t="s">
        <v>200</v>
      </c>
      <c r="D1307" s="19" t="s">
        <v>454</v>
      </c>
      <c r="E1307" s="13"/>
      <c r="F1307" s="19"/>
      <c r="G1307" s="1">
        <v>5532435.5199999977</v>
      </c>
      <c r="H1307" s="1">
        <v>3048085.1999999997</v>
      </c>
      <c r="I1307" s="1">
        <v>4405471.7500000009</v>
      </c>
      <c r="J1307" s="1">
        <v>0</v>
      </c>
      <c r="K1307" s="1">
        <v>0</v>
      </c>
      <c r="L1307" s="1">
        <v>0</v>
      </c>
      <c r="M1307" s="1">
        <v>2867842.7000000007</v>
      </c>
      <c r="N1307" s="1">
        <v>0</v>
      </c>
      <c r="O1307" s="1">
        <v>0</v>
      </c>
      <c r="P1307" s="1">
        <v>0</v>
      </c>
      <c r="Q1307" s="1">
        <f t="shared" ref="G1307:Q1307" si="1131">Q1305+Q1306</f>
        <v>15853835.17</v>
      </c>
    </row>
    <row r="1308" spans="1:17" ht="13.15" customHeight="1" x14ac:dyDescent="0.2">
      <c r="A1308" s="4" t="s">
        <v>190</v>
      </c>
      <c r="B1308" s="4" t="s">
        <v>618</v>
      </c>
      <c r="C1308" s="9" t="s">
        <v>200</v>
      </c>
      <c r="D1308" s="9" t="s">
        <v>690</v>
      </c>
      <c r="E1308" s="14"/>
      <c r="F1308" s="14">
        <v>1849.3</v>
      </c>
      <c r="G1308" s="12"/>
      <c r="H1308" s="12"/>
      <c r="I1308" s="12"/>
      <c r="J1308" s="12"/>
      <c r="K1308" s="12"/>
      <c r="L1308" s="12"/>
      <c r="M1308" s="12"/>
      <c r="N1308" s="12"/>
      <c r="O1308" s="12"/>
      <c r="P1308" s="12"/>
      <c r="Q1308" s="12">
        <f t="shared" ref="Q1308" si="1132">Q1307/F1308</f>
        <v>8572.8844265397711</v>
      </c>
    </row>
    <row r="1309" spans="1:17" ht="13.15" customHeight="1" x14ac:dyDescent="0.2">
      <c r="A1309" s="4" t="str">
        <f>A1308</f>
        <v>3080</v>
      </c>
      <c r="B1309" s="4" t="str">
        <f t="shared" ref="B1309" si="1133">B1308</f>
        <v>WELDWELD RE-1</v>
      </c>
      <c r="C1309" s="9" t="str">
        <f t="shared" ref="C1309" si="1134">C1308</f>
        <v xml:space="preserve">$ </v>
      </c>
      <c r="D1309" s="9" t="s">
        <v>691</v>
      </c>
      <c r="E1309" s="14"/>
      <c r="F1309" s="14">
        <v>1837</v>
      </c>
      <c r="G1309" s="12"/>
      <c r="H1309" s="12"/>
      <c r="I1309" s="12"/>
      <c r="J1309" s="12"/>
      <c r="K1309" s="12"/>
      <c r="L1309" s="12"/>
      <c r="M1309" s="12"/>
      <c r="N1309" s="12"/>
      <c r="O1309" s="12"/>
      <c r="P1309" s="12"/>
      <c r="Q1309" s="12">
        <f t="shared" ref="Q1309" si="1135">Q1307/F1309</f>
        <v>8630.2858845944465</v>
      </c>
    </row>
    <row r="1310" spans="1:17" s="25" customFormat="1" ht="13.15" customHeight="1" x14ac:dyDescent="0.2">
      <c r="A1310" s="4" t="s">
        <v>190</v>
      </c>
      <c r="B1310" s="4" t="s">
        <v>618</v>
      </c>
      <c r="C1310" s="14" t="s">
        <v>199</v>
      </c>
      <c r="D1310" s="2" t="s">
        <v>676</v>
      </c>
      <c r="E1310" s="14"/>
      <c r="F1310" s="14"/>
      <c r="G1310" s="24">
        <v>34.896512173085739</v>
      </c>
      <c r="H1310" s="24">
        <v>19.226169361012726</v>
      </c>
      <c r="I1310" s="24">
        <v>27.788050668878</v>
      </c>
      <c r="J1310" s="24">
        <v>0</v>
      </c>
      <c r="K1310" s="24">
        <v>0</v>
      </c>
      <c r="L1310" s="24">
        <v>0</v>
      </c>
      <c r="M1310" s="24">
        <v>18.089267797023531</v>
      </c>
      <c r="N1310" s="24">
        <v>0</v>
      </c>
      <c r="O1310" s="24">
        <v>0</v>
      </c>
      <c r="P1310" s="24">
        <v>0</v>
      </c>
      <c r="Q1310" s="24">
        <f t="shared" ref="G1310:Q1310" si="1136">(Q1307/$Q1307)*100</f>
        <v>100</v>
      </c>
    </row>
    <row r="1311" spans="1:17" ht="13.15" customHeight="1" x14ac:dyDescent="0.2">
      <c r="A1311" s="4" t="s">
        <v>190</v>
      </c>
      <c r="B1311" s="4" t="s">
        <v>618</v>
      </c>
      <c r="C1311" s="9"/>
      <c r="D1311" s="9"/>
      <c r="E1311" s="14"/>
      <c r="F1311" s="14"/>
      <c r="G1311" s="12"/>
      <c r="H1311" s="12"/>
      <c r="I1311" s="12"/>
      <c r="J1311" s="12"/>
      <c r="K1311" s="12"/>
      <c r="L1311" s="12"/>
      <c r="M1311" s="12"/>
      <c r="N1311" s="12"/>
      <c r="O1311" s="12"/>
      <c r="P1311" s="12"/>
      <c r="Q1311" s="12"/>
    </row>
    <row r="1312" spans="1:17" ht="13.15" customHeight="1" x14ac:dyDescent="0.2">
      <c r="A1312" s="4" t="s">
        <v>111</v>
      </c>
      <c r="B1312" s="4" t="s">
        <v>619</v>
      </c>
      <c r="C1312" s="15"/>
      <c r="D1312" s="16" t="s">
        <v>229</v>
      </c>
      <c r="E1312" s="17" t="s">
        <v>237</v>
      </c>
      <c r="F1312" s="17"/>
      <c r="G1312" s="27"/>
      <c r="H1312" s="27"/>
      <c r="I1312" s="27"/>
      <c r="J1312" s="27"/>
      <c r="K1312" s="27"/>
      <c r="L1312" s="27"/>
      <c r="M1312" s="27"/>
      <c r="N1312" s="27"/>
      <c r="O1312" s="27"/>
      <c r="P1312" s="27"/>
      <c r="Q1312" s="27"/>
    </row>
    <row r="1313" spans="1:17" s="20" customFormat="1" ht="13.15" customHeight="1" x14ac:dyDescent="0.25">
      <c r="A1313" s="4" t="s">
        <v>111</v>
      </c>
      <c r="B1313" s="4" t="s">
        <v>619</v>
      </c>
      <c r="C1313" s="13" t="s">
        <v>200</v>
      </c>
      <c r="D1313" s="19" t="s">
        <v>674</v>
      </c>
      <c r="E1313" s="13"/>
      <c r="F1313" s="19"/>
      <c r="G1313" s="1">
        <v>7004566.0499999989</v>
      </c>
      <c r="H1313" s="1">
        <v>3069745.9099999983</v>
      </c>
      <c r="I1313" s="1">
        <v>4587795.2800000031</v>
      </c>
      <c r="J1313" s="1">
        <v>0</v>
      </c>
      <c r="K1313" s="1">
        <v>0</v>
      </c>
      <c r="L1313" s="1">
        <v>0</v>
      </c>
      <c r="M1313" s="1">
        <v>947966.87</v>
      </c>
      <c r="N1313" s="1">
        <v>0</v>
      </c>
      <c r="O1313" s="1">
        <v>101910.85</v>
      </c>
      <c r="P1313" s="1">
        <v>0</v>
      </c>
      <c r="Q1313" s="1">
        <f t="shared" ref="Q1313:Q1314" si="1137">SUM(G1313:P1313)</f>
        <v>15711984.959999999</v>
      </c>
    </row>
    <row r="1314" spans="1:17" s="20" customFormat="1" ht="13.15" customHeight="1" x14ac:dyDescent="0.25">
      <c r="A1314" s="4" t="s">
        <v>111</v>
      </c>
      <c r="B1314" s="4" t="s">
        <v>619</v>
      </c>
      <c r="C1314" s="13" t="s">
        <v>200</v>
      </c>
      <c r="D1314" s="19" t="s">
        <v>675</v>
      </c>
      <c r="E1314" s="13"/>
      <c r="F1314" s="19"/>
      <c r="G1314" s="1">
        <v>72000</v>
      </c>
      <c r="H1314" s="1">
        <v>10147</v>
      </c>
      <c r="I1314" s="1">
        <v>1397629.83</v>
      </c>
      <c r="J1314" s="1">
        <v>0</v>
      </c>
      <c r="K1314" s="1">
        <v>0</v>
      </c>
      <c r="L1314" s="1">
        <v>0</v>
      </c>
      <c r="M1314" s="1">
        <v>51944.87</v>
      </c>
      <c r="N1314" s="1">
        <v>0</v>
      </c>
      <c r="O1314" s="1">
        <v>0</v>
      </c>
      <c r="P1314" s="1">
        <v>0</v>
      </c>
      <c r="Q1314" s="1">
        <f t="shared" si="1137"/>
        <v>1531721.7000000002</v>
      </c>
    </row>
    <row r="1315" spans="1:17" s="20" customFormat="1" ht="13.15" customHeight="1" x14ac:dyDescent="0.25">
      <c r="A1315" s="4" t="s">
        <v>111</v>
      </c>
      <c r="B1315" s="4" t="s">
        <v>619</v>
      </c>
      <c r="C1315" s="13" t="s">
        <v>200</v>
      </c>
      <c r="D1315" s="19" t="s">
        <v>454</v>
      </c>
      <c r="E1315" s="13"/>
      <c r="F1315" s="19"/>
      <c r="G1315" s="1">
        <v>7076566.0499999989</v>
      </c>
      <c r="H1315" s="1">
        <v>3079892.9099999983</v>
      </c>
      <c r="I1315" s="1">
        <v>5985425.1100000031</v>
      </c>
      <c r="J1315" s="1">
        <v>0</v>
      </c>
      <c r="K1315" s="1">
        <v>0</v>
      </c>
      <c r="L1315" s="1">
        <v>0</v>
      </c>
      <c r="M1315" s="1">
        <v>999911.74</v>
      </c>
      <c r="N1315" s="1">
        <v>0</v>
      </c>
      <c r="O1315" s="1">
        <v>101910.85</v>
      </c>
      <c r="P1315" s="1">
        <v>0</v>
      </c>
      <c r="Q1315" s="1">
        <f t="shared" ref="G1315:Q1315" si="1138">Q1313+Q1314</f>
        <v>17243706.66</v>
      </c>
    </row>
    <row r="1316" spans="1:17" ht="13.15" customHeight="1" x14ac:dyDescent="0.2">
      <c r="A1316" s="4" t="s">
        <v>111</v>
      </c>
      <c r="B1316" s="4" t="s">
        <v>619</v>
      </c>
      <c r="C1316" s="9" t="s">
        <v>200</v>
      </c>
      <c r="D1316" s="9" t="s">
        <v>690</v>
      </c>
      <c r="E1316" s="14"/>
      <c r="F1316" s="14">
        <v>2049</v>
      </c>
      <c r="G1316" s="12"/>
      <c r="H1316" s="12"/>
      <c r="I1316" s="12"/>
      <c r="J1316" s="12"/>
      <c r="K1316" s="12"/>
      <c r="L1316" s="12"/>
      <c r="M1316" s="12"/>
      <c r="N1316" s="12"/>
      <c r="O1316" s="12"/>
      <c r="P1316" s="12"/>
      <c r="Q1316" s="12">
        <f t="shared" ref="Q1316" si="1139">Q1315/F1316</f>
        <v>8415.6694289897514</v>
      </c>
    </row>
    <row r="1317" spans="1:17" ht="13.15" customHeight="1" x14ac:dyDescent="0.2">
      <c r="A1317" s="4" t="str">
        <f>A1316</f>
        <v>3085</v>
      </c>
      <c r="B1317" s="4" t="str">
        <f t="shared" ref="B1317" si="1140">B1316</f>
        <v>WELDEATON RE-2</v>
      </c>
      <c r="C1317" s="9" t="str">
        <f t="shared" ref="C1317" si="1141">C1316</f>
        <v xml:space="preserve">$ </v>
      </c>
      <c r="D1317" s="9" t="s">
        <v>691</v>
      </c>
      <c r="E1317" s="14"/>
      <c r="F1317" s="14">
        <v>1977</v>
      </c>
      <c r="G1317" s="12"/>
      <c r="H1317" s="12"/>
      <c r="I1317" s="12"/>
      <c r="J1317" s="12"/>
      <c r="K1317" s="12"/>
      <c r="L1317" s="12"/>
      <c r="M1317" s="12"/>
      <c r="N1317" s="12"/>
      <c r="O1317" s="12"/>
      <c r="P1317" s="12"/>
      <c r="Q1317" s="12">
        <f t="shared" ref="Q1317" si="1142">Q1315/F1317</f>
        <v>8722.1581487101666</v>
      </c>
    </row>
    <row r="1318" spans="1:17" s="25" customFormat="1" ht="13.15" customHeight="1" x14ac:dyDescent="0.2">
      <c r="A1318" s="4" t="s">
        <v>111</v>
      </c>
      <c r="B1318" s="4" t="s">
        <v>619</v>
      </c>
      <c r="C1318" s="14" t="s">
        <v>199</v>
      </c>
      <c r="D1318" s="2" t="s">
        <v>676</v>
      </c>
      <c r="E1318" s="14"/>
      <c r="F1318" s="14"/>
      <c r="G1318" s="24">
        <v>41.038543449683104</v>
      </c>
      <c r="H1318" s="24">
        <v>17.860967892386999</v>
      </c>
      <c r="I1318" s="24">
        <v>34.710780158910467</v>
      </c>
      <c r="J1318" s="24">
        <v>0</v>
      </c>
      <c r="K1318" s="24">
        <v>0</v>
      </c>
      <c r="L1318" s="24">
        <v>0</v>
      </c>
      <c r="M1318" s="24">
        <v>5.7987053463364813</v>
      </c>
      <c r="N1318" s="24">
        <v>0</v>
      </c>
      <c r="O1318" s="24">
        <v>0.59100315268295112</v>
      </c>
      <c r="P1318" s="24">
        <v>0</v>
      </c>
      <c r="Q1318" s="24">
        <f t="shared" ref="G1318:Q1318" si="1143">(Q1315/$Q1315)*100</f>
        <v>100</v>
      </c>
    </row>
    <row r="1319" spans="1:17" ht="13.15" customHeight="1" x14ac:dyDescent="0.2">
      <c r="A1319" s="4" t="s">
        <v>111</v>
      </c>
      <c r="B1319" s="4" t="s">
        <v>619</v>
      </c>
      <c r="C1319" s="9"/>
      <c r="D1319" s="9"/>
      <c r="E1319" s="14"/>
      <c r="F1319" s="14"/>
      <c r="G1319" s="12"/>
      <c r="H1319" s="12"/>
      <c r="I1319" s="12"/>
      <c r="J1319" s="12"/>
      <c r="K1319" s="12"/>
      <c r="L1319" s="12"/>
      <c r="M1319" s="12"/>
      <c r="N1319" s="12"/>
      <c r="O1319" s="12"/>
      <c r="P1319" s="12"/>
      <c r="Q1319" s="12"/>
    </row>
    <row r="1320" spans="1:17" ht="13.15" customHeight="1" x14ac:dyDescent="0.2">
      <c r="A1320" s="4" t="s">
        <v>87</v>
      </c>
      <c r="B1320" s="4" t="s">
        <v>620</v>
      </c>
      <c r="C1320" s="15"/>
      <c r="D1320" s="16" t="s">
        <v>229</v>
      </c>
      <c r="E1320" s="17" t="s">
        <v>707</v>
      </c>
      <c r="F1320" s="17"/>
      <c r="G1320" s="27"/>
      <c r="H1320" s="27"/>
      <c r="I1320" s="27"/>
      <c r="J1320" s="27"/>
      <c r="K1320" s="27"/>
      <c r="L1320" s="27"/>
      <c r="M1320" s="27"/>
      <c r="N1320" s="27"/>
      <c r="O1320" s="27"/>
      <c r="P1320" s="27"/>
      <c r="Q1320" s="27"/>
    </row>
    <row r="1321" spans="1:17" s="20" customFormat="1" ht="13.15" customHeight="1" x14ac:dyDescent="0.25">
      <c r="A1321" s="4" t="s">
        <v>87</v>
      </c>
      <c r="B1321" s="4" t="s">
        <v>620</v>
      </c>
      <c r="C1321" s="13" t="s">
        <v>200</v>
      </c>
      <c r="D1321" s="19" t="s">
        <v>674</v>
      </c>
      <c r="E1321" s="13"/>
      <c r="F1321" s="19"/>
      <c r="G1321" s="1">
        <v>8767597.8100000005</v>
      </c>
      <c r="H1321" s="1">
        <v>3331790.9000000013</v>
      </c>
      <c r="I1321" s="1">
        <v>4726788.379999999</v>
      </c>
      <c r="J1321" s="1">
        <v>0</v>
      </c>
      <c r="K1321" s="1">
        <v>368566.10000000003</v>
      </c>
      <c r="L1321" s="1">
        <v>1297494.55</v>
      </c>
      <c r="M1321" s="1">
        <v>2252419.08</v>
      </c>
      <c r="N1321" s="1">
        <v>0</v>
      </c>
      <c r="O1321" s="1">
        <v>105.46</v>
      </c>
      <c r="P1321" s="1">
        <v>0</v>
      </c>
      <c r="Q1321" s="1">
        <f t="shared" ref="Q1321:Q1322" si="1144">SUM(G1321:P1321)</f>
        <v>20744762.280000001</v>
      </c>
    </row>
    <row r="1322" spans="1:17" s="20" customFormat="1" ht="13.15" customHeight="1" x14ac:dyDescent="0.25">
      <c r="A1322" s="4" t="s">
        <v>87</v>
      </c>
      <c r="B1322" s="4" t="s">
        <v>620</v>
      </c>
      <c r="C1322" s="13" t="s">
        <v>200</v>
      </c>
      <c r="D1322" s="19" t="s">
        <v>675</v>
      </c>
      <c r="E1322" s="13"/>
      <c r="F1322" s="19"/>
      <c r="G1322" s="1">
        <v>3188.86</v>
      </c>
      <c r="H1322" s="1">
        <v>0</v>
      </c>
      <c r="I1322" s="1">
        <v>0</v>
      </c>
      <c r="J1322" s="1">
        <v>0</v>
      </c>
      <c r="K1322" s="1">
        <v>0</v>
      </c>
      <c r="L1322" s="1">
        <v>0</v>
      </c>
      <c r="M1322" s="1">
        <v>0</v>
      </c>
      <c r="N1322" s="1">
        <v>0</v>
      </c>
      <c r="O1322" s="1">
        <v>0</v>
      </c>
      <c r="P1322" s="1">
        <v>0</v>
      </c>
      <c r="Q1322" s="1">
        <f t="shared" si="1144"/>
        <v>3188.86</v>
      </c>
    </row>
    <row r="1323" spans="1:17" s="20" customFormat="1" ht="13.15" customHeight="1" x14ac:dyDescent="0.25">
      <c r="A1323" s="4" t="s">
        <v>87</v>
      </c>
      <c r="B1323" s="4" t="s">
        <v>620</v>
      </c>
      <c r="C1323" s="13" t="s">
        <v>200</v>
      </c>
      <c r="D1323" s="19" t="s">
        <v>454</v>
      </c>
      <c r="E1323" s="13"/>
      <c r="F1323" s="19"/>
      <c r="G1323" s="1">
        <v>8770786.6699999999</v>
      </c>
      <c r="H1323" s="1">
        <v>3331790.9000000013</v>
      </c>
      <c r="I1323" s="1">
        <v>4726788.379999999</v>
      </c>
      <c r="J1323" s="1">
        <v>0</v>
      </c>
      <c r="K1323" s="1">
        <v>368566.10000000003</v>
      </c>
      <c r="L1323" s="1">
        <v>1297494.55</v>
      </c>
      <c r="M1323" s="1">
        <v>2252419.08</v>
      </c>
      <c r="N1323" s="1">
        <v>0</v>
      </c>
      <c r="O1323" s="1">
        <v>105.46</v>
      </c>
      <c r="P1323" s="1">
        <v>0</v>
      </c>
      <c r="Q1323" s="1">
        <f t="shared" ref="G1323:Q1323" si="1145">Q1321+Q1322</f>
        <v>20747951.140000001</v>
      </c>
    </row>
    <row r="1324" spans="1:17" ht="13.15" customHeight="1" x14ac:dyDescent="0.2">
      <c r="A1324" s="4" t="s">
        <v>87</v>
      </c>
      <c r="B1324" s="4" t="s">
        <v>620</v>
      </c>
      <c r="C1324" s="9" t="s">
        <v>200</v>
      </c>
      <c r="D1324" s="9" t="s">
        <v>690</v>
      </c>
      <c r="E1324" s="14"/>
      <c r="F1324" s="14">
        <v>2657.5</v>
      </c>
      <c r="G1324" s="12"/>
      <c r="H1324" s="12"/>
      <c r="I1324" s="12"/>
      <c r="J1324" s="12"/>
      <c r="K1324" s="12"/>
      <c r="L1324" s="12"/>
      <c r="M1324" s="12"/>
      <c r="N1324" s="12"/>
      <c r="O1324" s="12"/>
      <c r="P1324" s="12"/>
      <c r="Q1324" s="12">
        <f t="shared" ref="Q1324" si="1146">Q1323/F1324</f>
        <v>7807.3193377234247</v>
      </c>
    </row>
    <row r="1325" spans="1:17" ht="13.15" customHeight="1" x14ac:dyDescent="0.2">
      <c r="A1325" s="4" t="str">
        <f>A1324</f>
        <v>3090</v>
      </c>
      <c r="B1325" s="4" t="str">
        <f t="shared" ref="B1325" si="1147">B1324</f>
        <v>WELDKEENESBURG R</v>
      </c>
      <c r="C1325" s="9" t="str">
        <f t="shared" ref="C1325" si="1148">C1324</f>
        <v xml:space="preserve">$ </v>
      </c>
      <c r="D1325" s="9" t="s">
        <v>691</v>
      </c>
      <c r="E1325" s="14"/>
      <c r="F1325" s="14">
        <v>2785</v>
      </c>
      <c r="G1325" s="12"/>
      <c r="H1325" s="12"/>
      <c r="I1325" s="12"/>
      <c r="J1325" s="12"/>
      <c r="K1325" s="12"/>
      <c r="L1325" s="12"/>
      <c r="M1325" s="12"/>
      <c r="N1325" s="12"/>
      <c r="O1325" s="12"/>
      <c r="P1325" s="12"/>
      <c r="Q1325" s="12">
        <f t="shared" ref="Q1325" si="1149">Q1323/F1325</f>
        <v>7449.8926894075403</v>
      </c>
    </row>
    <row r="1326" spans="1:17" s="25" customFormat="1" ht="13.15" customHeight="1" x14ac:dyDescent="0.2">
      <c r="A1326" s="4" t="s">
        <v>87</v>
      </c>
      <c r="B1326" s="4" t="s">
        <v>620</v>
      </c>
      <c r="C1326" s="14" t="s">
        <v>199</v>
      </c>
      <c r="D1326" s="2" t="s">
        <v>676</v>
      </c>
      <c r="E1326" s="14"/>
      <c r="F1326" s="14"/>
      <c r="G1326" s="24">
        <v>42.273025470407966</v>
      </c>
      <c r="H1326" s="24">
        <v>16.058409225654273</v>
      </c>
      <c r="I1326" s="24">
        <v>22.781952531627173</v>
      </c>
      <c r="J1326" s="24">
        <v>0</v>
      </c>
      <c r="K1326" s="24">
        <v>1.7763975705988675</v>
      </c>
      <c r="L1326" s="24">
        <v>6.2536032654258502</v>
      </c>
      <c r="M1326" s="24">
        <v>10.856103645133222</v>
      </c>
      <c r="N1326" s="24">
        <v>0</v>
      </c>
      <c r="O1326" s="24">
        <v>5.0829115264631368E-4</v>
      </c>
      <c r="P1326" s="24">
        <v>0</v>
      </c>
      <c r="Q1326" s="24">
        <f t="shared" ref="G1326:Q1326" si="1150">(Q1323/$Q1323)*100</f>
        <v>100</v>
      </c>
    </row>
    <row r="1327" spans="1:17" ht="13.15" customHeight="1" x14ac:dyDescent="0.2">
      <c r="A1327" s="4" t="s">
        <v>87</v>
      </c>
      <c r="B1327" s="4" t="s">
        <v>620</v>
      </c>
      <c r="C1327" s="9"/>
      <c r="D1327" s="9"/>
      <c r="E1327" s="14"/>
      <c r="F1327" s="14"/>
      <c r="G1327" s="12"/>
      <c r="H1327" s="12"/>
      <c r="I1327" s="12"/>
      <c r="J1327" s="12"/>
      <c r="K1327" s="12"/>
      <c r="L1327" s="12"/>
      <c r="M1327" s="12"/>
      <c r="N1327" s="12"/>
      <c r="O1327" s="12"/>
      <c r="P1327" s="12"/>
      <c r="Q1327" s="12"/>
    </row>
    <row r="1328" spans="1:17" ht="13.15" customHeight="1" x14ac:dyDescent="0.2">
      <c r="A1328" s="4" t="s">
        <v>23</v>
      </c>
      <c r="B1328" s="4" t="s">
        <v>621</v>
      </c>
      <c r="C1328" s="15"/>
      <c r="D1328" s="16" t="s">
        <v>229</v>
      </c>
      <c r="E1328" s="17" t="s">
        <v>236</v>
      </c>
      <c r="F1328" s="17"/>
      <c r="G1328" s="27"/>
      <c r="H1328" s="27"/>
      <c r="I1328" s="27"/>
      <c r="J1328" s="27"/>
      <c r="K1328" s="27"/>
      <c r="L1328" s="27"/>
      <c r="M1328" s="27"/>
      <c r="N1328" s="27"/>
      <c r="O1328" s="27"/>
      <c r="P1328" s="27"/>
      <c r="Q1328" s="27"/>
    </row>
    <row r="1329" spans="1:17" s="20" customFormat="1" ht="13.15" customHeight="1" x14ac:dyDescent="0.25">
      <c r="A1329" s="4" t="s">
        <v>23</v>
      </c>
      <c r="B1329" s="4" t="s">
        <v>621</v>
      </c>
      <c r="C1329" s="13" t="s">
        <v>200</v>
      </c>
      <c r="D1329" s="19" t="s">
        <v>674</v>
      </c>
      <c r="E1329" s="13"/>
      <c r="F1329" s="19"/>
      <c r="G1329" s="1">
        <v>19683900.410000004</v>
      </c>
      <c r="H1329" s="1">
        <v>10295284.659999998</v>
      </c>
      <c r="I1329" s="1">
        <v>12669024.420000006</v>
      </c>
      <c r="J1329" s="1">
        <v>0</v>
      </c>
      <c r="K1329" s="1">
        <v>0</v>
      </c>
      <c r="L1329" s="1">
        <v>4954924.870000001</v>
      </c>
      <c r="M1329" s="1">
        <v>3811285.2400000007</v>
      </c>
      <c r="N1329" s="1">
        <v>1822403.3299999996</v>
      </c>
      <c r="O1329" s="1">
        <v>-18013</v>
      </c>
      <c r="P1329" s="1">
        <v>0</v>
      </c>
      <c r="Q1329" s="1">
        <f t="shared" ref="Q1329:Q1330" si="1151">SUM(G1329:P1329)</f>
        <v>53218809.930000015</v>
      </c>
    </row>
    <row r="1330" spans="1:17" s="20" customFormat="1" ht="13.15" customHeight="1" x14ac:dyDescent="0.25">
      <c r="A1330" s="4" t="s">
        <v>23</v>
      </c>
      <c r="B1330" s="4" t="s">
        <v>621</v>
      </c>
      <c r="C1330" s="13" t="s">
        <v>200</v>
      </c>
      <c r="D1330" s="19" t="s">
        <v>675</v>
      </c>
      <c r="E1330" s="13"/>
      <c r="F1330" s="19"/>
      <c r="G1330" s="1">
        <v>6402</v>
      </c>
      <c r="H1330" s="1">
        <v>5911</v>
      </c>
      <c r="I1330" s="1">
        <v>156249</v>
      </c>
      <c r="J1330" s="1">
        <v>0</v>
      </c>
      <c r="K1330" s="1">
        <v>0</v>
      </c>
      <c r="L1330" s="1">
        <v>0</v>
      </c>
      <c r="M1330" s="1">
        <v>0</v>
      </c>
      <c r="N1330" s="1">
        <v>0</v>
      </c>
      <c r="O1330" s="1">
        <v>0</v>
      </c>
      <c r="P1330" s="1">
        <v>0</v>
      </c>
      <c r="Q1330" s="1">
        <f t="shared" si="1151"/>
        <v>168562</v>
      </c>
    </row>
    <row r="1331" spans="1:17" s="20" customFormat="1" ht="13.15" customHeight="1" x14ac:dyDescent="0.25">
      <c r="A1331" s="4" t="s">
        <v>23</v>
      </c>
      <c r="B1331" s="4" t="s">
        <v>621</v>
      </c>
      <c r="C1331" s="13" t="s">
        <v>200</v>
      </c>
      <c r="D1331" s="19" t="s">
        <v>454</v>
      </c>
      <c r="E1331" s="13"/>
      <c r="F1331" s="19"/>
      <c r="G1331" s="1">
        <v>19690302.410000004</v>
      </c>
      <c r="H1331" s="1">
        <v>10301195.659999998</v>
      </c>
      <c r="I1331" s="1">
        <v>12825273.420000006</v>
      </c>
      <c r="J1331" s="1">
        <v>0</v>
      </c>
      <c r="K1331" s="1">
        <v>0</v>
      </c>
      <c r="L1331" s="1">
        <v>4954924.870000001</v>
      </c>
      <c r="M1331" s="1">
        <v>3811285.2400000007</v>
      </c>
      <c r="N1331" s="1">
        <v>1822403.3299999996</v>
      </c>
      <c r="O1331" s="1">
        <v>-18013</v>
      </c>
      <c r="P1331" s="1">
        <v>0</v>
      </c>
      <c r="Q1331" s="1">
        <f t="shared" ref="G1331:Q1331" si="1152">Q1329+Q1330</f>
        <v>53387371.930000015</v>
      </c>
    </row>
    <row r="1332" spans="1:17" ht="13.15" customHeight="1" x14ac:dyDescent="0.2">
      <c r="A1332" s="4" t="s">
        <v>23</v>
      </c>
      <c r="B1332" s="4" t="s">
        <v>621</v>
      </c>
      <c r="C1332" s="9" t="s">
        <v>200</v>
      </c>
      <c r="D1332" s="9" t="s">
        <v>690</v>
      </c>
      <c r="E1332" s="14"/>
      <c r="F1332" s="14">
        <v>8025.4</v>
      </c>
      <c r="G1332" s="12"/>
      <c r="H1332" s="12"/>
      <c r="I1332" s="12"/>
      <c r="J1332" s="12"/>
      <c r="K1332" s="12"/>
      <c r="L1332" s="12"/>
      <c r="M1332" s="12"/>
      <c r="N1332" s="12"/>
      <c r="O1332" s="12"/>
      <c r="P1332" s="12"/>
      <c r="Q1332" s="12">
        <f t="shared" ref="Q1332" si="1153">Q1331/F1332</f>
        <v>6652.3004373613794</v>
      </c>
    </row>
    <row r="1333" spans="1:17" ht="13.15" customHeight="1" x14ac:dyDescent="0.2">
      <c r="A1333" s="4" t="str">
        <f>A1332</f>
        <v>3100</v>
      </c>
      <c r="B1333" s="4" t="str">
        <f t="shared" ref="B1333" si="1154">B1332</f>
        <v>WELDWINDSOR RE-4</v>
      </c>
      <c r="C1333" s="9" t="str">
        <f t="shared" ref="C1333" si="1155">C1332</f>
        <v xml:space="preserve">$ </v>
      </c>
      <c r="D1333" s="9" t="s">
        <v>691</v>
      </c>
      <c r="E1333" s="14"/>
      <c r="F1333" s="14">
        <v>8228</v>
      </c>
      <c r="G1333" s="12"/>
      <c r="H1333" s="12"/>
      <c r="I1333" s="12"/>
      <c r="J1333" s="12"/>
      <c r="K1333" s="12"/>
      <c r="L1333" s="12"/>
      <c r="M1333" s="12"/>
      <c r="N1333" s="12"/>
      <c r="O1333" s="12"/>
      <c r="P1333" s="12"/>
      <c r="Q1333" s="12">
        <f t="shared" ref="Q1333" si="1156">Q1331/F1333</f>
        <v>6488.4992622751597</v>
      </c>
    </row>
    <row r="1334" spans="1:17" s="25" customFormat="1" ht="13.15" customHeight="1" x14ac:dyDescent="0.2">
      <c r="A1334" s="4" t="s">
        <v>23</v>
      </c>
      <c r="B1334" s="4" t="s">
        <v>621</v>
      </c>
      <c r="C1334" s="14" t="s">
        <v>199</v>
      </c>
      <c r="D1334" s="2" t="s">
        <v>676</v>
      </c>
      <c r="E1334" s="14"/>
      <c r="F1334" s="14"/>
      <c r="G1334" s="24">
        <v>36.881947356047725</v>
      </c>
      <c r="H1334" s="24">
        <v>19.295191517399712</v>
      </c>
      <c r="I1334" s="24">
        <v>24.023046942292147</v>
      </c>
      <c r="J1334" s="24">
        <v>0</v>
      </c>
      <c r="K1334" s="24">
        <v>0</v>
      </c>
      <c r="L1334" s="24">
        <v>9.2810803208233512</v>
      </c>
      <c r="M1334" s="24">
        <v>7.1389264955713658</v>
      </c>
      <c r="N1334" s="24">
        <v>3.4135475565073374</v>
      </c>
      <c r="O1334" s="24">
        <v>-3.3740188641647559E-2</v>
      </c>
      <c r="P1334" s="24">
        <v>0</v>
      </c>
      <c r="Q1334" s="24">
        <f t="shared" ref="G1334:Q1334" si="1157">(Q1331/$Q1331)*100</f>
        <v>100</v>
      </c>
    </row>
    <row r="1335" spans="1:17" ht="13.15" customHeight="1" x14ac:dyDescent="0.2">
      <c r="A1335" s="4" t="s">
        <v>23</v>
      </c>
      <c r="B1335" s="4" t="s">
        <v>621</v>
      </c>
      <c r="C1335" s="9"/>
      <c r="D1335" s="9"/>
      <c r="E1335" s="14"/>
      <c r="F1335" s="14"/>
      <c r="G1335" s="12"/>
      <c r="H1335" s="12"/>
      <c r="I1335" s="12"/>
      <c r="J1335" s="12"/>
      <c r="K1335" s="12"/>
      <c r="L1335" s="12"/>
      <c r="M1335" s="12"/>
      <c r="N1335" s="12"/>
      <c r="O1335" s="12"/>
      <c r="P1335" s="12"/>
      <c r="Q1335" s="12"/>
    </row>
    <row r="1336" spans="1:17" ht="13.15" customHeight="1" x14ac:dyDescent="0.2">
      <c r="A1336" s="4" t="s">
        <v>31</v>
      </c>
      <c r="B1336" s="4" t="s">
        <v>622</v>
      </c>
      <c r="C1336" s="15"/>
      <c r="D1336" s="16" t="s">
        <v>229</v>
      </c>
      <c r="E1336" s="17" t="s">
        <v>235</v>
      </c>
      <c r="F1336" s="17"/>
      <c r="G1336" s="27"/>
      <c r="H1336" s="27"/>
      <c r="I1336" s="27"/>
      <c r="J1336" s="27"/>
      <c r="K1336" s="27"/>
      <c r="L1336" s="27"/>
      <c r="M1336" s="27"/>
      <c r="N1336" s="27"/>
      <c r="O1336" s="27"/>
      <c r="P1336" s="27"/>
      <c r="Q1336" s="27"/>
    </row>
    <row r="1337" spans="1:17" s="20" customFormat="1" ht="13.15" customHeight="1" x14ac:dyDescent="0.25">
      <c r="A1337" s="4" t="s">
        <v>31</v>
      </c>
      <c r="B1337" s="4" t="s">
        <v>622</v>
      </c>
      <c r="C1337" s="13" t="s">
        <v>200</v>
      </c>
      <c r="D1337" s="19" t="s">
        <v>674</v>
      </c>
      <c r="E1337" s="13"/>
      <c r="F1337" s="19"/>
      <c r="G1337" s="1">
        <v>9689901.1699999981</v>
      </c>
      <c r="H1337" s="1">
        <v>3663245.4300000016</v>
      </c>
      <c r="I1337" s="1">
        <v>6913311.3100000005</v>
      </c>
      <c r="J1337" s="1">
        <v>0</v>
      </c>
      <c r="K1337" s="1">
        <v>0</v>
      </c>
      <c r="L1337" s="1">
        <v>3922402.5500000003</v>
      </c>
      <c r="M1337" s="1">
        <v>8062089.6800000006</v>
      </c>
      <c r="N1337" s="1">
        <v>0</v>
      </c>
      <c r="O1337" s="1">
        <v>0</v>
      </c>
      <c r="P1337" s="1">
        <v>0</v>
      </c>
      <c r="Q1337" s="1">
        <f t="shared" ref="Q1337:Q1338" si="1158">SUM(G1337:P1337)</f>
        <v>32250950.140000001</v>
      </c>
    </row>
    <row r="1338" spans="1:17" s="20" customFormat="1" ht="13.15" customHeight="1" x14ac:dyDescent="0.25">
      <c r="A1338" s="4" t="s">
        <v>31</v>
      </c>
      <c r="B1338" s="4" t="s">
        <v>622</v>
      </c>
      <c r="C1338" s="13" t="s">
        <v>200</v>
      </c>
      <c r="D1338" s="19" t="s">
        <v>675</v>
      </c>
      <c r="E1338" s="13"/>
      <c r="F1338" s="19"/>
      <c r="G1338" s="1">
        <v>14191</v>
      </c>
      <c r="H1338" s="1">
        <v>0</v>
      </c>
      <c r="I1338" s="1">
        <v>76142.86</v>
      </c>
      <c r="J1338" s="1">
        <v>0</v>
      </c>
      <c r="K1338" s="1">
        <v>0</v>
      </c>
      <c r="L1338" s="1">
        <v>0</v>
      </c>
      <c r="M1338" s="1">
        <v>0</v>
      </c>
      <c r="N1338" s="1">
        <v>0</v>
      </c>
      <c r="O1338" s="1">
        <v>0</v>
      </c>
      <c r="P1338" s="1">
        <v>0</v>
      </c>
      <c r="Q1338" s="1">
        <f t="shared" si="1158"/>
        <v>90333.86</v>
      </c>
    </row>
    <row r="1339" spans="1:17" s="20" customFormat="1" ht="13.15" customHeight="1" x14ac:dyDescent="0.25">
      <c r="A1339" s="4" t="s">
        <v>31</v>
      </c>
      <c r="B1339" s="4" t="s">
        <v>622</v>
      </c>
      <c r="C1339" s="13" t="s">
        <v>200</v>
      </c>
      <c r="D1339" s="19" t="s">
        <v>454</v>
      </c>
      <c r="E1339" s="13"/>
      <c r="F1339" s="19"/>
      <c r="G1339" s="1">
        <v>9704092.1699999981</v>
      </c>
      <c r="H1339" s="1">
        <v>3663245.4300000016</v>
      </c>
      <c r="I1339" s="1">
        <v>6989454.1700000009</v>
      </c>
      <c r="J1339" s="1">
        <v>0</v>
      </c>
      <c r="K1339" s="1">
        <v>0</v>
      </c>
      <c r="L1339" s="1">
        <v>3922402.5500000003</v>
      </c>
      <c r="M1339" s="1">
        <v>8062089.6800000006</v>
      </c>
      <c r="N1339" s="1">
        <v>0</v>
      </c>
      <c r="O1339" s="1">
        <v>0</v>
      </c>
      <c r="P1339" s="1">
        <v>0</v>
      </c>
      <c r="Q1339" s="1">
        <f t="shared" ref="G1339:Q1339" si="1159">Q1337+Q1338</f>
        <v>32341284</v>
      </c>
    </row>
    <row r="1340" spans="1:17" ht="13.15" customHeight="1" x14ac:dyDescent="0.2">
      <c r="A1340" s="4" t="s">
        <v>31</v>
      </c>
      <c r="B1340" s="4" t="s">
        <v>622</v>
      </c>
      <c r="C1340" s="9" t="s">
        <v>200</v>
      </c>
      <c r="D1340" s="9" t="s">
        <v>690</v>
      </c>
      <c r="E1340" s="14"/>
      <c r="F1340" s="14">
        <v>3790.5</v>
      </c>
      <c r="G1340" s="12"/>
      <c r="H1340" s="12"/>
      <c r="I1340" s="12"/>
      <c r="J1340" s="12"/>
      <c r="K1340" s="12"/>
      <c r="L1340" s="12"/>
      <c r="M1340" s="12"/>
      <c r="N1340" s="12"/>
      <c r="O1340" s="12"/>
      <c r="P1340" s="12"/>
      <c r="Q1340" s="12">
        <f t="shared" ref="Q1340" si="1160">Q1339/F1340</f>
        <v>8532.1946972694896</v>
      </c>
    </row>
    <row r="1341" spans="1:17" ht="13.15" customHeight="1" x14ac:dyDescent="0.2">
      <c r="A1341" s="4" t="str">
        <f>A1340</f>
        <v>3110</v>
      </c>
      <c r="B1341" s="4" t="str">
        <f t="shared" ref="B1341" si="1161">B1340</f>
        <v>WELDJOHNSTOWN-MI</v>
      </c>
      <c r="C1341" s="9" t="str">
        <f t="shared" ref="C1341" si="1162">C1340</f>
        <v xml:space="preserve">$ </v>
      </c>
      <c r="D1341" s="9" t="s">
        <v>691</v>
      </c>
      <c r="E1341" s="14"/>
      <c r="F1341" s="14">
        <v>3869</v>
      </c>
      <c r="G1341" s="12"/>
      <c r="H1341" s="12"/>
      <c r="I1341" s="12"/>
      <c r="J1341" s="12"/>
      <c r="K1341" s="12"/>
      <c r="L1341" s="12"/>
      <c r="M1341" s="12"/>
      <c r="N1341" s="12"/>
      <c r="O1341" s="12"/>
      <c r="P1341" s="12"/>
      <c r="Q1341" s="12">
        <f t="shared" ref="Q1341" si="1163">Q1339/F1341</f>
        <v>8359.0808994572235</v>
      </c>
    </row>
    <row r="1342" spans="1:17" s="25" customFormat="1" ht="13.15" customHeight="1" x14ac:dyDescent="0.2">
      <c r="A1342" s="4" t="s">
        <v>31</v>
      </c>
      <c r="B1342" s="4" t="s">
        <v>622</v>
      </c>
      <c r="C1342" s="14" t="s">
        <v>199</v>
      </c>
      <c r="D1342" s="2" t="s">
        <v>676</v>
      </c>
      <c r="E1342" s="14"/>
      <c r="F1342" s="14"/>
      <c r="G1342" s="24">
        <v>30.005277990818168</v>
      </c>
      <c r="H1342" s="24">
        <v>11.326839806360198</v>
      </c>
      <c r="I1342" s="24">
        <v>21.611554352634858</v>
      </c>
      <c r="J1342" s="24">
        <v>0</v>
      </c>
      <c r="K1342" s="24">
        <v>0</v>
      </c>
      <c r="L1342" s="24">
        <v>12.128159630273183</v>
      </c>
      <c r="M1342" s="24">
        <v>24.928168219913598</v>
      </c>
      <c r="N1342" s="24">
        <v>0</v>
      </c>
      <c r="O1342" s="24">
        <v>0</v>
      </c>
      <c r="P1342" s="24">
        <v>0</v>
      </c>
      <c r="Q1342" s="24">
        <f t="shared" ref="G1342:Q1342" si="1164">(Q1339/$Q1339)*100</f>
        <v>100</v>
      </c>
    </row>
    <row r="1343" spans="1:17" ht="13.15" customHeight="1" x14ac:dyDescent="0.2">
      <c r="A1343" s="4" t="s">
        <v>31</v>
      </c>
      <c r="B1343" s="4" t="s">
        <v>622</v>
      </c>
      <c r="C1343" s="9"/>
      <c r="D1343" s="9"/>
      <c r="E1343" s="14"/>
      <c r="F1343" s="14"/>
      <c r="G1343" s="12"/>
      <c r="H1343" s="12"/>
      <c r="I1343" s="12"/>
      <c r="J1343" s="12"/>
      <c r="K1343" s="12"/>
      <c r="L1343" s="12"/>
      <c r="M1343" s="12"/>
      <c r="N1343" s="12"/>
      <c r="O1343" s="12"/>
      <c r="P1343" s="12"/>
      <c r="Q1343" s="12"/>
    </row>
    <row r="1344" spans="1:17" ht="13.15" customHeight="1" x14ac:dyDescent="0.2">
      <c r="A1344" s="4" t="s">
        <v>173</v>
      </c>
      <c r="B1344" s="4" t="s">
        <v>623</v>
      </c>
      <c r="C1344" s="15"/>
      <c r="D1344" s="16" t="s">
        <v>229</v>
      </c>
      <c r="E1344" s="17" t="s">
        <v>234</v>
      </c>
      <c r="F1344" s="17"/>
      <c r="G1344" s="27"/>
      <c r="H1344" s="27"/>
      <c r="I1344" s="27"/>
      <c r="J1344" s="27"/>
      <c r="K1344" s="27"/>
      <c r="L1344" s="27"/>
      <c r="M1344" s="27"/>
      <c r="N1344" s="27"/>
      <c r="O1344" s="27"/>
      <c r="P1344" s="27"/>
      <c r="Q1344" s="27"/>
    </row>
    <row r="1345" spans="1:17" s="20" customFormat="1" ht="13.15" customHeight="1" x14ac:dyDescent="0.25">
      <c r="A1345" s="4" t="s">
        <v>173</v>
      </c>
      <c r="B1345" s="4" t="s">
        <v>623</v>
      </c>
      <c r="C1345" s="13" t="s">
        <v>200</v>
      </c>
      <c r="D1345" s="19" t="s">
        <v>674</v>
      </c>
      <c r="E1345" s="13"/>
      <c r="F1345" s="19"/>
      <c r="G1345" s="1">
        <v>32381029.789999988</v>
      </c>
      <c r="H1345" s="1">
        <v>15196162.380000021</v>
      </c>
      <c r="I1345" s="1">
        <v>31942191.379999969</v>
      </c>
      <c r="J1345" s="1">
        <v>0</v>
      </c>
      <c r="K1345" s="1">
        <v>2755643.55</v>
      </c>
      <c r="L1345" s="1">
        <v>61649622.639999948</v>
      </c>
      <c r="M1345" s="1">
        <v>40992.720000000001</v>
      </c>
      <c r="N1345" s="1">
        <v>3226.64</v>
      </c>
      <c r="O1345" s="1">
        <v>0</v>
      </c>
      <c r="P1345" s="1">
        <v>637560.65999999992</v>
      </c>
      <c r="Q1345" s="1">
        <f t="shared" ref="Q1345:Q1346" si="1165">SUM(G1345:P1345)</f>
        <v>144606429.7599999</v>
      </c>
    </row>
    <row r="1346" spans="1:17" s="20" customFormat="1" ht="13.15" customHeight="1" x14ac:dyDescent="0.25">
      <c r="A1346" s="4" t="s">
        <v>173</v>
      </c>
      <c r="B1346" s="4" t="s">
        <v>623</v>
      </c>
      <c r="C1346" s="13" t="s">
        <v>200</v>
      </c>
      <c r="D1346" s="19" t="s">
        <v>675</v>
      </c>
      <c r="E1346" s="13"/>
      <c r="F1346" s="19"/>
      <c r="G1346" s="1">
        <v>449878.02</v>
      </c>
      <c r="H1346" s="1">
        <v>598898.80000000005</v>
      </c>
      <c r="I1346" s="1">
        <v>36514.480000000003</v>
      </c>
      <c r="J1346" s="1">
        <v>0</v>
      </c>
      <c r="K1346" s="1">
        <v>0</v>
      </c>
      <c r="L1346" s="1">
        <v>478603.81</v>
      </c>
      <c r="M1346" s="1">
        <v>0</v>
      </c>
      <c r="N1346" s="1">
        <v>0</v>
      </c>
      <c r="O1346" s="1">
        <v>0</v>
      </c>
      <c r="P1346" s="1">
        <v>0</v>
      </c>
      <c r="Q1346" s="1">
        <f t="shared" si="1165"/>
        <v>1563895.11</v>
      </c>
    </row>
    <row r="1347" spans="1:17" s="20" customFormat="1" ht="13.15" customHeight="1" x14ac:dyDescent="0.25">
      <c r="A1347" s="4" t="s">
        <v>173</v>
      </c>
      <c r="B1347" s="4" t="s">
        <v>623</v>
      </c>
      <c r="C1347" s="13" t="s">
        <v>200</v>
      </c>
      <c r="D1347" s="19" t="s">
        <v>454</v>
      </c>
      <c r="E1347" s="13"/>
      <c r="F1347" s="19"/>
      <c r="G1347" s="1">
        <v>32830907.809999987</v>
      </c>
      <c r="H1347" s="1">
        <v>15795061.180000022</v>
      </c>
      <c r="I1347" s="1">
        <v>31978705.85999997</v>
      </c>
      <c r="J1347" s="1">
        <v>0</v>
      </c>
      <c r="K1347" s="1">
        <v>2755643.55</v>
      </c>
      <c r="L1347" s="1">
        <v>62128226.449999951</v>
      </c>
      <c r="M1347" s="1">
        <v>40992.720000000001</v>
      </c>
      <c r="N1347" s="1">
        <v>3226.64</v>
      </c>
      <c r="O1347" s="1">
        <v>0</v>
      </c>
      <c r="P1347" s="1">
        <v>637560.65999999992</v>
      </c>
      <c r="Q1347" s="1">
        <f t="shared" ref="G1347:Q1347" si="1166">Q1345+Q1346</f>
        <v>146170324.86999992</v>
      </c>
    </row>
    <row r="1348" spans="1:17" ht="13.15" customHeight="1" x14ac:dyDescent="0.2">
      <c r="A1348" s="4" t="s">
        <v>173</v>
      </c>
      <c r="B1348" s="4" t="s">
        <v>623</v>
      </c>
      <c r="C1348" s="9" t="s">
        <v>200</v>
      </c>
      <c r="D1348" s="9" t="s">
        <v>690</v>
      </c>
      <c r="E1348" s="14"/>
      <c r="F1348" s="14">
        <v>22333.9</v>
      </c>
      <c r="G1348" s="12"/>
      <c r="H1348" s="12"/>
      <c r="I1348" s="12"/>
      <c r="J1348" s="12"/>
      <c r="K1348" s="12"/>
      <c r="L1348" s="12"/>
      <c r="M1348" s="12"/>
      <c r="N1348" s="12"/>
      <c r="O1348" s="12"/>
      <c r="P1348" s="12"/>
      <c r="Q1348" s="12">
        <f t="shared" ref="Q1348" si="1167">Q1347/F1348</f>
        <v>6544.7738581259837</v>
      </c>
    </row>
    <row r="1349" spans="1:17" ht="13.15" customHeight="1" x14ac:dyDescent="0.2">
      <c r="A1349" s="4" t="str">
        <f>A1348</f>
        <v>3120</v>
      </c>
      <c r="B1349" s="4" t="str">
        <f t="shared" ref="B1349" si="1168">B1348</f>
        <v>WELDGREELEY 6</v>
      </c>
      <c r="C1349" s="9" t="str">
        <f t="shared" ref="C1349" si="1169">C1348</f>
        <v xml:space="preserve">$ </v>
      </c>
      <c r="D1349" s="9" t="s">
        <v>691</v>
      </c>
      <c r="E1349" s="14"/>
      <c r="F1349" s="14">
        <v>22373</v>
      </c>
      <c r="G1349" s="12"/>
      <c r="H1349" s="12"/>
      <c r="I1349" s="12"/>
      <c r="J1349" s="12"/>
      <c r="K1349" s="12"/>
      <c r="L1349" s="12"/>
      <c r="M1349" s="12"/>
      <c r="N1349" s="12"/>
      <c r="O1349" s="12"/>
      <c r="P1349" s="12"/>
      <c r="Q1349" s="12">
        <f t="shared" ref="Q1349" si="1170">Q1347/F1349</f>
        <v>6533.3359348321601</v>
      </c>
    </row>
    <row r="1350" spans="1:17" s="25" customFormat="1" ht="13.15" customHeight="1" x14ac:dyDescent="0.2">
      <c r="A1350" s="4" t="s">
        <v>173</v>
      </c>
      <c r="B1350" s="4" t="s">
        <v>623</v>
      </c>
      <c r="C1350" s="14" t="s">
        <v>199</v>
      </c>
      <c r="D1350" s="2" t="s">
        <v>676</v>
      </c>
      <c r="E1350" s="14"/>
      <c r="F1350" s="14"/>
      <c r="G1350" s="24">
        <v>22.460720285871254</v>
      </c>
      <c r="H1350" s="24">
        <v>10.80592876430133</v>
      </c>
      <c r="I1350" s="24">
        <v>21.877700476099371</v>
      </c>
      <c r="J1350" s="24">
        <v>0</v>
      </c>
      <c r="K1350" s="24">
        <v>1.8852277659304633</v>
      </c>
      <c r="L1350" s="24">
        <v>42.503994230877694</v>
      </c>
      <c r="M1350" s="24">
        <v>2.80444885351783E-2</v>
      </c>
      <c r="N1350" s="24">
        <v>2.2074521643635188E-3</v>
      </c>
      <c r="O1350" s="24">
        <v>0</v>
      </c>
      <c r="P1350" s="24">
        <v>0.43617653622035102</v>
      </c>
      <c r="Q1350" s="24">
        <f t="shared" ref="G1350:Q1350" si="1171">(Q1347/$Q1347)*100</f>
        <v>100</v>
      </c>
    </row>
    <row r="1351" spans="1:17" ht="13.15" customHeight="1" x14ac:dyDescent="0.2">
      <c r="A1351" s="4" t="s">
        <v>173</v>
      </c>
      <c r="B1351" s="4" t="s">
        <v>623</v>
      </c>
      <c r="C1351" s="9"/>
      <c r="D1351" s="9"/>
      <c r="E1351" s="14"/>
      <c r="F1351" s="14"/>
      <c r="G1351" s="12"/>
      <c r="H1351" s="12"/>
      <c r="I1351" s="12"/>
      <c r="J1351" s="12"/>
      <c r="K1351" s="12"/>
      <c r="L1351" s="12"/>
      <c r="M1351" s="12"/>
      <c r="N1351" s="12"/>
      <c r="O1351" s="12"/>
      <c r="P1351" s="12"/>
      <c r="Q1351" s="12"/>
    </row>
    <row r="1352" spans="1:17" ht="13.15" customHeight="1" x14ac:dyDescent="0.2">
      <c r="A1352" s="4" t="s">
        <v>65</v>
      </c>
      <c r="B1352" s="4" t="s">
        <v>624</v>
      </c>
      <c r="C1352" s="15"/>
      <c r="D1352" s="16" t="s">
        <v>229</v>
      </c>
      <c r="E1352" s="17" t="s">
        <v>233</v>
      </c>
      <c r="F1352" s="17"/>
      <c r="G1352" s="27"/>
      <c r="H1352" s="27"/>
      <c r="I1352" s="27"/>
      <c r="J1352" s="27"/>
      <c r="K1352" s="27"/>
      <c r="L1352" s="27"/>
      <c r="M1352" s="27"/>
      <c r="N1352" s="27"/>
      <c r="O1352" s="27"/>
      <c r="P1352" s="27"/>
      <c r="Q1352" s="27"/>
    </row>
    <row r="1353" spans="1:17" s="20" customFormat="1" ht="13.15" customHeight="1" x14ac:dyDescent="0.25">
      <c r="A1353" s="4" t="s">
        <v>65</v>
      </c>
      <c r="B1353" s="4" t="s">
        <v>624</v>
      </c>
      <c r="C1353" s="13" t="s">
        <v>200</v>
      </c>
      <c r="D1353" s="19" t="s">
        <v>674</v>
      </c>
      <c r="E1353" s="13"/>
      <c r="F1353" s="19"/>
      <c r="G1353" s="1">
        <v>4842510.2200000016</v>
      </c>
      <c r="H1353" s="1">
        <v>2305384.25</v>
      </c>
      <c r="I1353" s="1">
        <v>3856703.5799999987</v>
      </c>
      <c r="J1353" s="1">
        <v>0</v>
      </c>
      <c r="K1353" s="1">
        <v>0</v>
      </c>
      <c r="L1353" s="1">
        <v>0</v>
      </c>
      <c r="M1353" s="1">
        <v>7612</v>
      </c>
      <c r="N1353" s="1">
        <v>0</v>
      </c>
      <c r="O1353" s="1">
        <v>0</v>
      </c>
      <c r="P1353" s="1">
        <v>0</v>
      </c>
      <c r="Q1353" s="1">
        <f t="shared" ref="Q1353:Q1354" si="1172">SUM(G1353:P1353)</f>
        <v>11012210.050000001</v>
      </c>
    </row>
    <row r="1354" spans="1:17" s="20" customFormat="1" ht="13.15" customHeight="1" x14ac:dyDescent="0.25">
      <c r="A1354" s="4" t="s">
        <v>65</v>
      </c>
      <c r="B1354" s="4" t="s">
        <v>624</v>
      </c>
      <c r="C1354" s="13" t="s">
        <v>200</v>
      </c>
      <c r="D1354" s="19" t="s">
        <v>675</v>
      </c>
      <c r="E1354" s="13"/>
      <c r="F1354" s="19"/>
      <c r="G1354" s="1">
        <v>0</v>
      </c>
      <c r="H1354" s="1">
        <v>0</v>
      </c>
      <c r="I1354" s="1">
        <v>0</v>
      </c>
      <c r="J1354" s="1">
        <v>0</v>
      </c>
      <c r="K1354" s="1">
        <v>0</v>
      </c>
      <c r="L1354" s="1">
        <v>0</v>
      </c>
      <c r="M1354" s="1">
        <v>0</v>
      </c>
      <c r="N1354" s="1">
        <v>0</v>
      </c>
      <c r="O1354" s="1">
        <v>0</v>
      </c>
      <c r="P1354" s="1">
        <v>0</v>
      </c>
      <c r="Q1354" s="1">
        <f t="shared" si="1172"/>
        <v>0</v>
      </c>
    </row>
    <row r="1355" spans="1:17" s="20" customFormat="1" ht="13.15" customHeight="1" x14ac:dyDescent="0.25">
      <c r="A1355" s="4" t="s">
        <v>65</v>
      </c>
      <c r="B1355" s="4" t="s">
        <v>624</v>
      </c>
      <c r="C1355" s="13" t="s">
        <v>200</v>
      </c>
      <c r="D1355" s="19" t="s">
        <v>454</v>
      </c>
      <c r="E1355" s="13"/>
      <c r="F1355" s="19"/>
      <c r="G1355" s="1">
        <v>4842510.2200000016</v>
      </c>
      <c r="H1355" s="1">
        <v>2305384.25</v>
      </c>
      <c r="I1355" s="1">
        <v>3856703.5799999987</v>
      </c>
      <c r="J1355" s="1">
        <v>0</v>
      </c>
      <c r="K1355" s="1">
        <v>0</v>
      </c>
      <c r="L1355" s="1">
        <v>0</v>
      </c>
      <c r="M1355" s="1">
        <v>7612</v>
      </c>
      <c r="N1355" s="1">
        <v>0</v>
      </c>
      <c r="O1355" s="1">
        <v>0</v>
      </c>
      <c r="P1355" s="1">
        <v>0</v>
      </c>
      <c r="Q1355" s="1">
        <f t="shared" ref="G1355:Q1355" si="1173">Q1353+Q1354</f>
        <v>11012210.050000001</v>
      </c>
    </row>
    <row r="1356" spans="1:17" ht="13.15" customHeight="1" x14ac:dyDescent="0.2">
      <c r="A1356" s="4" t="s">
        <v>65</v>
      </c>
      <c r="B1356" s="4" t="s">
        <v>624</v>
      </c>
      <c r="C1356" s="9" t="s">
        <v>200</v>
      </c>
      <c r="D1356" s="9" t="s">
        <v>690</v>
      </c>
      <c r="E1356" s="14"/>
      <c r="F1356" s="14">
        <v>1135.5</v>
      </c>
      <c r="G1356" s="12"/>
      <c r="H1356" s="12"/>
      <c r="I1356" s="12"/>
      <c r="J1356" s="12"/>
      <c r="K1356" s="12"/>
      <c r="L1356" s="12"/>
      <c r="M1356" s="12"/>
      <c r="N1356" s="12"/>
      <c r="O1356" s="12"/>
      <c r="P1356" s="12"/>
      <c r="Q1356" s="12">
        <f t="shared" ref="Q1356" si="1174">Q1355/F1356</f>
        <v>9698.1154117129026</v>
      </c>
    </row>
    <row r="1357" spans="1:17" ht="13.15" customHeight="1" x14ac:dyDescent="0.2">
      <c r="A1357" s="4" t="str">
        <f>A1356</f>
        <v>3130</v>
      </c>
      <c r="B1357" s="4" t="str">
        <f t="shared" ref="B1357" si="1175">B1356</f>
        <v>WELDPLATTE VALLE</v>
      </c>
      <c r="C1357" s="9" t="str">
        <f t="shared" ref="C1357" si="1176">C1356</f>
        <v xml:space="preserve">$ </v>
      </c>
      <c r="D1357" s="9" t="s">
        <v>691</v>
      </c>
      <c r="E1357" s="14"/>
      <c r="F1357" s="14">
        <v>1094</v>
      </c>
      <c r="G1357" s="12"/>
      <c r="H1357" s="12"/>
      <c r="I1357" s="12"/>
      <c r="J1357" s="12"/>
      <c r="K1357" s="12"/>
      <c r="L1357" s="12"/>
      <c r="M1357" s="12"/>
      <c r="N1357" s="12"/>
      <c r="O1357" s="12"/>
      <c r="P1357" s="12"/>
      <c r="Q1357" s="12">
        <f t="shared" ref="Q1357" si="1177">Q1355/F1357</f>
        <v>10066.005530164535</v>
      </c>
    </row>
    <row r="1358" spans="1:17" s="25" customFormat="1" ht="13.15" customHeight="1" x14ac:dyDescent="0.2">
      <c r="A1358" s="4" t="s">
        <v>65</v>
      </c>
      <c r="B1358" s="4" t="s">
        <v>624</v>
      </c>
      <c r="C1358" s="14" t="s">
        <v>199</v>
      </c>
      <c r="D1358" s="2" t="s">
        <v>676</v>
      </c>
      <c r="E1358" s="14"/>
      <c r="F1358" s="14"/>
      <c r="G1358" s="24">
        <v>43.974008832132668</v>
      </c>
      <c r="H1358" s="24">
        <v>20.934800912192912</v>
      </c>
      <c r="I1358" s="24">
        <v>35.022066982821478</v>
      </c>
      <c r="J1358" s="24">
        <v>0</v>
      </c>
      <c r="K1358" s="24">
        <v>0</v>
      </c>
      <c r="L1358" s="24">
        <v>0</v>
      </c>
      <c r="M1358" s="24">
        <v>6.912327285293654E-2</v>
      </c>
      <c r="N1358" s="24">
        <v>0</v>
      </c>
      <c r="O1358" s="24">
        <v>0</v>
      </c>
      <c r="P1358" s="24">
        <v>0</v>
      </c>
      <c r="Q1358" s="24">
        <f t="shared" ref="G1358:Q1358" si="1178">(Q1355/$Q1355)*100</f>
        <v>100</v>
      </c>
    </row>
    <row r="1359" spans="1:17" ht="13.15" customHeight="1" x14ac:dyDescent="0.2">
      <c r="A1359" s="4" t="s">
        <v>65</v>
      </c>
      <c r="B1359" s="4" t="s">
        <v>624</v>
      </c>
      <c r="C1359" s="9"/>
      <c r="D1359" s="9"/>
      <c r="E1359" s="14"/>
      <c r="F1359" s="14"/>
      <c r="G1359" s="12"/>
      <c r="H1359" s="12"/>
      <c r="I1359" s="12"/>
      <c r="J1359" s="12"/>
      <c r="K1359" s="12"/>
      <c r="L1359" s="12"/>
      <c r="M1359" s="12"/>
      <c r="N1359" s="12"/>
      <c r="O1359" s="12"/>
      <c r="P1359" s="12"/>
      <c r="Q1359" s="12"/>
    </row>
    <row r="1360" spans="1:17" ht="13.15" customHeight="1" x14ac:dyDescent="0.2">
      <c r="A1360" s="7" t="s">
        <v>99</v>
      </c>
      <c r="B1360" s="4" t="s">
        <v>625</v>
      </c>
      <c r="C1360" s="15"/>
      <c r="D1360" s="16" t="s">
        <v>229</v>
      </c>
      <c r="E1360" s="17" t="s">
        <v>708</v>
      </c>
      <c r="F1360" s="17"/>
      <c r="G1360" s="27"/>
      <c r="H1360" s="27"/>
      <c r="I1360" s="27"/>
      <c r="J1360" s="27"/>
      <c r="K1360" s="27"/>
      <c r="L1360" s="27"/>
      <c r="M1360" s="27"/>
      <c r="N1360" s="27"/>
      <c r="O1360" s="27"/>
      <c r="P1360" s="27"/>
      <c r="Q1360" s="27"/>
    </row>
    <row r="1361" spans="1:17" s="20" customFormat="1" ht="13.15" customHeight="1" x14ac:dyDescent="0.25">
      <c r="A1361" s="7" t="s">
        <v>99</v>
      </c>
      <c r="B1361" s="4" t="s">
        <v>625</v>
      </c>
      <c r="C1361" s="13" t="s">
        <v>200</v>
      </c>
      <c r="D1361" s="19" t="s">
        <v>674</v>
      </c>
      <c r="E1361" s="13"/>
      <c r="F1361" s="19"/>
      <c r="G1361" s="1">
        <v>8566427.7400000021</v>
      </c>
      <c r="H1361" s="1">
        <v>2572076.5400000005</v>
      </c>
      <c r="I1361" s="1">
        <v>4788714.3999999966</v>
      </c>
      <c r="J1361" s="1">
        <v>0</v>
      </c>
      <c r="K1361" s="1">
        <v>0</v>
      </c>
      <c r="L1361" s="1">
        <v>0</v>
      </c>
      <c r="M1361" s="1">
        <v>3606719.0300000007</v>
      </c>
      <c r="N1361" s="1">
        <v>0</v>
      </c>
      <c r="O1361" s="1">
        <v>2000</v>
      </c>
      <c r="P1361" s="1">
        <v>0</v>
      </c>
      <c r="Q1361" s="1">
        <f t="shared" ref="Q1361:Q1362" si="1179">SUM(G1361:P1361)</f>
        <v>19535937.710000001</v>
      </c>
    </row>
    <row r="1362" spans="1:17" s="20" customFormat="1" ht="13.15" customHeight="1" x14ac:dyDescent="0.25">
      <c r="A1362" s="7" t="s">
        <v>99</v>
      </c>
      <c r="B1362" s="4" t="s">
        <v>625</v>
      </c>
      <c r="C1362" s="13" t="s">
        <v>200</v>
      </c>
      <c r="D1362" s="19" t="s">
        <v>675</v>
      </c>
      <c r="E1362" s="13"/>
      <c r="F1362" s="19"/>
      <c r="G1362" s="1">
        <v>0</v>
      </c>
      <c r="H1362" s="1">
        <v>0</v>
      </c>
      <c r="I1362" s="1">
        <v>5030</v>
      </c>
      <c r="J1362" s="1">
        <v>0</v>
      </c>
      <c r="K1362" s="1">
        <v>0</v>
      </c>
      <c r="L1362" s="1">
        <v>0</v>
      </c>
      <c r="M1362" s="1">
        <v>0</v>
      </c>
      <c r="N1362" s="1">
        <v>0</v>
      </c>
      <c r="O1362" s="1">
        <v>0</v>
      </c>
      <c r="P1362" s="1">
        <v>0</v>
      </c>
      <c r="Q1362" s="1">
        <f t="shared" si="1179"/>
        <v>5030</v>
      </c>
    </row>
    <row r="1363" spans="1:17" s="20" customFormat="1" ht="13.15" customHeight="1" x14ac:dyDescent="0.25">
      <c r="A1363" s="7" t="s">
        <v>99</v>
      </c>
      <c r="B1363" s="4" t="s">
        <v>625</v>
      </c>
      <c r="C1363" s="13" t="s">
        <v>200</v>
      </c>
      <c r="D1363" s="19" t="s">
        <v>454</v>
      </c>
      <c r="E1363" s="13"/>
      <c r="F1363" s="19"/>
      <c r="G1363" s="1">
        <v>8566427.7400000021</v>
      </c>
      <c r="H1363" s="1">
        <v>2572076.5400000005</v>
      </c>
      <c r="I1363" s="1">
        <v>4793744.3999999966</v>
      </c>
      <c r="J1363" s="1">
        <v>0</v>
      </c>
      <c r="K1363" s="1">
        <v>0</v>
      </c>
      <c r="L1363" s="1">
        <v>0</v>
      </c>
      <c r="M1363" s="1">
        <v>3606719.0300000007</v>
      </c>
      <c r="N1363" s="1">
        <v>0</v>
      </c>
      <c r="O1363" s="1">
        <v>2000</v>
      </c>
      <c r="P1363" s="1">
        <v>0</v>
      </c>
      <c r="Q1363" s="1">
        <f t="shared" ref="G1363:Q1363" si="1180">Q1361+Q1362</f>
        <v>19540967.710000001</v>
      </c>
    </row>
    <row r="1364" spans="1:17" ht="13.15" customHeight="1" x14ac:dyDescent="0.2">
      <c r="A1364" s="7" t="s">
        <v>99</v>
      </c>
      <c r="B1364" s="4" t="s">
        <v>625</v>
      </c>
      <c r="C1364" s="9" t="s">
        <v>200</v>
      </c>
      <c r="D1364" s="9" t="s">
        <v>690</v>
      </c>
      <c r="E1364" s="14"/>
      <c r="F1364" s="14">
        <v>2397.5</v>
      </c>
      <c r="G1364" s="12"/>
      <c r="H1364" s="12"/>
      <c r="I1364" s="12"/>
      <c r="J1364" s="12"/>
      <c r="K1364" s="12"/>
      <c r="L1364" s="12"/>
      <c r="M1364" s="12"/>
      <c r="N1364" s="12"/>
      <c r="O1364" s="12"/>
      <c r="P1364" s="12"/>
      <c r="Q1364" s="12">
        <f t="shared" ref="Q1364" si="1181">Q1363/F1364</f>
        <v>8150.5600458811268</v>
      </c>
    </row>
    <row r="1365" spans="1:17" ht="13.15" customHeight="1" x14ac:dyDescent="0.2">
      <c r="A1365" s="4" t="str">
        <f>A1364</f>
        <v>3140</v>
      </c>
      <c r="B1365" s="4" t="str">
        <f t="shared" ref="B1365" si="1182">B1364</f>
        <v xml:space="preserve">WELDWELD COUNTY </v>
      </c>
      <c r="C1365" s="9" t="str">
        <f t="shared" ref="C1365" si="1183">C1364</f>
        <v xml:space="preserve">$ </v>
      </c>
      <c r="D1365" s="9" t="s">
        <v>691</v>
      </c>
      <c r="E1365" s="14"/>
      <c r="F1365" s="14">
        <v>2522</v>
      </c>
      <c r="G1365" s="12"/>
      <c r="H1365" s="12"/>
      <c r="I1365" s="12"/>
      <c r="J1365" s="12"/>
      <c r="K1365" s="12"/>
      <c r="L1365" s="12"/>
      <c r="M1365" s="12"/>
      <c r="N1365" s="12"/>
      <c r="O1365" s="12"/>
      <c r="P1365" s="12"/>
      <c r="Q1365" s="12">
        <f t="shared" ref="Q1365" si="1184">Q1363/F1365</f>
        <v>7748.2028984932595</v>
      </c>
    </row>
    <row r="1366" spans="1:17" s="25" customFormat="1" ht="13.15" customHeight="1" x14ac:dyDescent="0.2">
      <c r="A1366" s="7" t="s">
        <v>99</v>
      </c>
      <c r="B1366" s="4" t="s">
        <v>625</v>
      </c>
      <c r="C1366" s="14" t="s">
        <v>199</v>
      </c>
      <c r="D1366" s="2" t="s">
        <v>676</v>
      </c>
      <c r="E1366" s="14"/>
      <c r="F1366" s="14"/>
      <c r="G1366" s="24">
        <v>43.838298425805043</v>
      </c>
      <c r="H1366" s="24">
        <v>13.162482934167851</v>
      </c>
      <c r="I1366" s="24">
        <v>24.531765627691097</v>
      </c>
      <c r="J1366" s="24">
        <v>0</v>
      </c>
      <c r="K1366" s="24">
        <v>0</v>
      </c>
      <c r="L1366" s="24">
        <v>0</v>
      </c>
      <c r="M1366" s="24">
        <v>18.457218104681065</v>
      </c>
      <c r="N1366" s="24">
        <v>0</v>
      </c>
      <c r="O1366" s="24">
        <v>1.0234907654939264E-2</v>
      </c>
      <c r="P1366" s="24">
        <v>0</v>
      </c>
      <c r="Q1366" s="24">
        <f t="shared" ref="G1366:Q1366" si="1185">(Q1363/$Q1363)*100</f>
        <v>100</v>
      </c>
    </row>
    <row r="1367" spans="1:17" ht="13.15" customHeight="1" x14ac:dyDescent="0.2">
      <c r="A1367" s="7" t="s">
        <v>99</v>
      </c>
      <c r="B1367" s="4" t="s">
        <v>625</v>
      </c>
      <c r="C1367" s="9"/>
      <c r="D1367" s="9"/>
      <c r="E1367" s="14"/>
      <c r="F1367" s="14"/>
      <c r="G1367" s="12"/>
      <c r="H1367" s="12"/>
      <c r="I1367" s="12"/>
      <c r="J1367" s="12"/>
      <c r="K1367" s="12"/>
      <c r="L1367" s="12"/>
      <c r="M1367" s="12"/>
      <c r="N1367" s="12"/>
      <c r="O1367" s="12"/>
      <c r="P1367" s="12"/>
      <c r="Q1367" s="12"/>
    </row>
    <row r="1368" spans="1:17" ht="13.15" customHeight="1" x14ac:dyDescent="0.2">
      <c r="A1368" s="4" t="s">
        <v>172</v>
      </c>
      <c r="B1368" s="4" t="s">
        <v>626</v>
      </c>
      <c r="C1368" s="15"/>
      <c r="D1368" s="16" t="s">
        <v>229</v>
      </c>
      <c r="E1368" s="17" t="s">
        <v>232</v>
      </c>
      <c r="F1368" s="17"/>
      <c r="G1368" s="27"/>
      <c r="H1368" s="27"/>
      <c r="I1368" s="27"/>
      <c r="J1368" s="27"/>
      <c r="K1368" s="27"/>
      <c r="L1368" s="27"/>
      <c r="M1368" s="27"/>
      <c r="N1368" s="27"/>
      <c r="O1368" s="27"/>
      <c r="P1368" s="27"/>
      <c r="Q1368" s="27"/>
    </row>
    <row r="1369" spans="1:17" s="20" customFormat="1" ht="13.15" customHeight="1" x14ac:dyDescent="0.25">
      <c r="A1369" s="4" t="s">
        <v>172</v>
      </c>
      <c r="B1369" s="4" t="s">
        <v>626</v>
      </c>
      <c r="C1369" s="13" t="s">
        <v>200</v>
      </c>
      <c r="D1369" s="19" t="s">
        <v>674</v>
      </c>
      <c r="E1369" s="13"/>
      <c r="F1369" s="19"/>
      <c r="G1369" s="1">
        <v>2643022.1199999996</v>
      </c>
      <c r="H1369" s="1">
        <v>1489040.56</v>
      </c>
      <c r="I1369" s="1">
        <v>2048120.0999999996</v>
      </c>
      <c r="J1369" s="1">
        <v>0</v>
      </c>
      <c r="K1369" s="1">
        <v>0</v>
      </c>
      <c r="L1369" s="1">
        <v>402410.57</v>
      </c>
      <c r="M1369" s="1">
        <v>405386.20000000007</v>
      </c>
      <c r="N1369" s="1">
        <v>0</v>
      </c>
      <c r="O1369" s="1">
        <v>0</v>
      </c>
      <c r="P1369" s="1">
        <v>0</v>
      </c>
      <c r="Q1369" s="1">
        <f t="shared" ref="Q1369:Q1370" si="1186">SUM(G1369:P1369)</f>
        <v>6987979.5499999998</v>
      </c>
    </row>
    <row r="1370" spans="1:17" s="20" customFormat="1" ht="13.15" customHeight="1" x14ac:dyDescent="0.25">
      <c r="A1370" s="4" t="s">
        <v>172</v>
      </c>
      <c r="B1370" s="4" t="s">
        <v>626</v>
      </c>
      <c r="C1370" s="13" t="s">
        <v>200</v>
      </c>
      <c r="D1370" s="19" t="s">
        <v>675</v>
      </c>
      <c r="E1370" s="13"/>
      <c r="F1370" s="19"/>
      <c r="G1370" s="1">
        <v>0</v>
      </c>
      <c r="H1370" s="1">
        <v>0</v>
      </c>
      <c r="I1370" s="1">
        <v>0</v>
      </c>
      <c r="J1370" s="1">
        <v>0</v>
      </c>
      <c r="K1370" s="1">
        <v>0</v>
      </c>
      <c r="L1370" s="1">
        <v>0</v>
      </c>
      <c r="M1370" s="1">
        <v>0</v>
      </c>
      <c r="N1370" s="1">
        <v>0</v>
      </c>
      <c r="O1370" s="1">
        <v>0</v>
      </c>
      <c r="P1370" s="1">
        <v>0</v>
      </c>
      <c r="Q1370" s="1">
        <f t="shared" si="1186"/>
        <v>0</v>
      </c>
    </row>
    <row r="1371" spans="1:17" s="20" customFormat="1" ht="13.15" customHeight="1" x14ac:dyDescent="0.25">
      <c r="A1371" s="4" t="s">
        <v>172</v>
      </c>
      <c r="B1371" s="4" t="s">
        <v>626</v>
      </c>
      <c r="C1371" s="13" t="s">
        <v>200</v>
      </c>
      <c r="D1371" s="19" t="s">
        <v>454</v>
      </c>
      <c r="E1371" s="13"/>
      <c r="F1371" s="19"/>
      <c r="G1371" s="1">
        <v>2643022.1199999996</v>
      </c>
      <c r="H1371" s="1">
        <v>1489040.56</v>
      </c>
      <c r="I1371" s="1">
        <v>2048120.0999999996</v>
      </c>
      <c r="J1371" s="1">
        <v>0</v>
      </c>
      <c r="K1371" s="1">
        <v>0</v>
      </c>
      <c r="L1371" s="1">
        <v>402410.57</v>
      </c>
      <c r="M1371" s="1">
        <v>405386.20000000007</v>
      </c>
      <c r="N1371" s="1">
        <v>0</v>
      </c>
      <c r="O1371" s="1">
        <v>0</v>
      </c>
      <c r="P1371" s="1">
        <v>0</v>
      </c>
      <c r="Q1371" s="1">
        <f t="shared" ref="G1371:Q1371" si="1187">Q1369+Q1370</f>
        <v>6987979.5499999998</v>
      </c>
    </row>
    <row r="1372" spans="1:17" ht="13.15" customHeight="1" x14ac:dyDescent="0.2">
      <c r="A1372" s="4" t="s">
        <v>172</v>
      </c>
      <c r="B1372" s="4" t="s">
        <v>626</v>
      </c>
      <c r="C1372" s="9" t="s">
        <v>200</v>
      </c>
      <c r="D1372" s="9" t="s">
        <v>690</v>
      </c>
      <c r="E1372" s="14"/>
      <c r="F1372" s="14">
        <v>1033</v>
      </c>
      <c r="G1372" s="12"/>
      <c r="H1372" s="12"/>
      <c r="I1372" s="12"/>
      <c r="J1372" s="12"/>
      <c r="K1372" s="12"/>
      <c r="L1372" s="12"/>
      <c r="M1372" s="12"/>
      <c r="N1372" s="12"/>
      <c r="O1372" s="12"/>
      <c r="P1372" s="12"/>
      <c r="Q1372" s="12">
        <f t="shared" ref="Q1372" si="1188">Q1371/F1372</f>
        <v>6764.7430300096803</v>
      </c>
    </row>
    <row r="1373" spans="1:17" ht="13.15" customHeight="1" x14ac:dyDescent="0.2">
      <c r="A1373" s="4" t="str">
        <f>A1372</f>
        <v>3145</v>
      </c>
      <c r="B1373" s="4" t="str">
        <f t="shared" ref="B1373" si="1189">B1372</f>
        <v>WELDAULT-HIGHLAN</v>
      </c>
      <c r="C1373" s="9" t="str">
        <f t="shared" ref="C1373" si="1190">C1372</f>
        <v xml:space="preserve">$ </v>
      </c>
      <c r="D1373" s="9" t="s">
        <v>691</v>
      </c>
      <c r="E1373" s="14"/>
      <c r="F1373" s="14">
        <v>993</v>
      </c>
      <c r="G1373" s="12"/>
      <c r="H1373" s="12"/>
      <c r="I1373" s="12"/>
      <c r="J1373" s="12"/>
      <c r="K1373" s="12"/>
      <c r="L1373" s="12"/>
      <c r="M1373" s="12"/>
      <c r="N1373" s="12"/>
      <c r="O1373" s="12"/>
      <c r="P1373" s="12"/>
      <c r="Q1373" s="12">
        <f t="shared" ref="Q1373" si="1191">Q1371/F1373</f>
        <v>7037.2402316213493</v>
      </c>
    </row>
    <row r="1374" spans="1:17" s="25" customFormat="1" ht="13.15" customHeight="1" x14ac:dyDescent="0.2">
      <c r="A1374" s="4" t="s">
        <v>172</v>
      </c>
      <c r="B1374" s="4" t="s">
        <v>626</v>
      </c>
      <c r="C1374" s="14" t="s">
        <v>199</v>
      </c>
      <c r="D1374" s="2" t="s">
        <v>676</v>
      </c>
      <c r="E1374" s="14"/>
      <c r="F1374" s="14"/>
      <c r="G1374" s="24">
        <v>37.822407765918541</v>
      </c>
      <c r="H1374" s="24">
        <v>21.308599278885985</v>
      </c>
      <c r="I1374" s="24">
        <v>29.309188519305263</v>
      </c>
      <c r="J1374" s="24">
        <v>0</v>
      </c>
      <c r="K1374" s="24">
        <v>0</v>
      </c>
      <c r="L1374" s="24">
        <v>5.7586111567827931</v>
      </c>
      <c r="M1374" s="24">
        <v>5.8011932791074079</v>
      </c>
      <c r="N1374" s="24">
        <v>0</v>
      </c>
      <c r="O1374" s="24">
        <v>0</v>
      </c>
      <c r="P1374" s="24">
        <v>0</v>
      </c>
      <c r="Q1374" s="24">
        <f t="shared" ref="G1374:Q1374" si="1192">(Q1371/$Q1371)*100</f>
        <v>100</v>
      </c>
    </row>
    <row r="1375" spans="1:17" ht="13.15" customHeight="1" x14ac:dyDescent="0.2">
      <c r="A1375" s="4" t="s">
        <v>172</v>
      </c>
      <c r="B1375" s="4" t="s">
        <v>626</v>
      </c>
      <c r="C1375" s="9"/>
      <c r="D1375" s="9"/>
      <c r="E1375" s="14"/>
      <c r="F1375" s="14"/>
      <c r="G1375" s="12"/>
      <c r="H1375" s="12"/>
      <c r="I1375" s="12"/>
      <c r="J1375" s="12"/>
      <c r="K1375" s="12"/>
      <c r="L1375" s="12"/>
      <c r="M1375" s="12"/>
      <c r="N1375" s="12"/>
      <c r="O1375" s="12"/>
      <c r="P1375" s="12"/>
      <c r="Q1375" s="12"/>
    </row>
    <row r="1376" spans="1:17" ht="13.15" customHeight="1" x14ac:dyDescent="0.2">
      <c r="A1376" s="4" t="s">
        <v>146</v>
      </c>
      <c r="B1376" s="4" t="s">
        <v>627</v>
      </c>
      <c r="C1376" s="15"/>
      <c r="D1376" s="16" t="s">
        <v>229</v>
      </c>
      <c r="E1376" s="17" t="s">
        <v>231</v>
      </c>
      <c r="F1376" s="17"/>
      <c r="G1376" s="27"/>
      <c r="H1376" s="27"/>
      <c r="I1376" s="27"/>
      <c r="J1376" s="27"/>
      <c r="K1376" s="27"/>
      <c r="L1376" s="27"/>
      <c r="M1376" s="27"/>
      <c r="N1376" s="27"/>
      <c r="O1376" s="27"/>
      <c r="P1376" s="27"/>
      <c r="Q1376" s="27"/>
    </row>
    <row r="1377" spans="1:17" s="20" customFormat="1" ht="13.15" customHeight="1" x14ac:dyDescent="0.25">
      <c r="A1377" s="4" t="s">
        <v>146</v>
      </c>
      <c r="B1377" s="4" t="s">
        <v>627</v>
      </c>
      <c r="C1377" s="13" t="s">
        <v>200</v>
      </c>
      <c r="D1377" s="19" t="s">
        <v>674</v>
      </c>
      <c r="E1377" s="13"/>
      <c r="F1377" s="19"/>
      <c r="G1377" s="1">
        <v>795636.20000000007</v>
      </c>
      <c r="H1377" s="1">
        <v>108164.37</v>
      </c>
      <c r="I1377" s="1">
        <v>956890.03999999992</v>
      </c>
      <c r="J1377" s="1">
        <v>0</v>
      </c>
      <c r="K1377" s="1">
        <v>0</v>
      </c>
      <c r="L1377" s="1">
        <v>0</v>
      </c>
      <c r="M1377" s="1">
        <v>297415.65000000002</v>
      </c>
      <c r="N1377" s="1">
        <v>0</v>
      </c>
      <c r="O1377" s="1">
        <v>0</v>
      </c>
      <c r="P1377" s="1">
        <v>49598</v>
      </c>
      <c r="Q1377" s="1">
        <f t="shared" ref="Q1377:Q1378" si="1193">SUM(G1377:P1377)</f>
        <v>2207704.2599999998</v>
      </c>
    </row>
    <row r="1378" spans="1:17" s="20" customFormat="1" ht="13.15" customHeight="1" x14ac:dyDescent="0.25">
      <c r="A1378" s="4" t="s">
        <v>146</v>
      </c>
      <c r="B1378" s="4" t="s">
        <v>627</v>
      </c>
      <c r="C1378" s="13" t="s">
        <v>200</v>
      </c>
      <c r="D1378" s="19" t="s">
        <v>675</v>
      </c>
      <c r="E1378" s="13"/>
      <c r="F1378" s="19"/>
      <c r="G1378" s="1">
        <v>0</v>
      </c>
      <c r="H1378" s="1">
        <v>0</v>
      </c>
      <c r="I1378" s="1">
        <v>1793</v>
      </c>
      <c r="J1378" s="1">
        <v>0</v>
      </c>
      <c r="K1378" s="1">
        <v>0</v>
      </c>
      <c r="L1378" s="1">
        <v>0</v>
      </c>
      <c r="M1378" s="1">
        <v>0</v>
      </c>
      <c r="N1378" s="1">
        <v>0</v>
      </c>
      <c r="O1378" s="1">
        <v>0</v>
      </c>
      <c r="P1378" s="1">
        <v>0</v>
      </c>
      <c r="Q1378" s="1">
        <f t="shared" si="1193"/>
        <v>1793</v>
      </c>
    </row>
    <row r="1379" spans="1:17" s="20" customFormat="1" ht="13.15" customHeight="1" x14ac:dyDescent="0.25">
      <c r="A1379" s="4" t="s">
        <v>146</v>
      </c>
      <c r="B1379" s="4" t="s">
        <v>627</v>
      </c>
      <c r="C1379" s="13" t="s">
        <v>200</v>
      </c>
      <c r="D1379" s="19" t="s">
        <v>454</v>
      </c>
      <c r="E1379" s="13"/>
      <c r="F1379" s="19"/>
      <c r="G1379" s="1">
        <v>795636.20000000007</v>
      </c>
      <c r="H1379" s="1">
        <v>108164.37</v>
      </c>
      <c r="I1379" s="1">
        <v>958683.03999999992</v>
      </c>
      <c r="J1379" s="1">
        <v>0</v>
      </c>
      <c r="K1379" s="1">
        <v>0</v>
      </c>
      <c r="L1379" s="1">
        <v>0</v>
      </c>
      <c r="M1379" s="1">
        <v>297415.65000000002</v>
      </c>
      <c r="N1379" s="1">
        <v>0</v>
      </c>
      <c r="O1379" s="1">
        <v>0</v>
      </c>
      <c r="P1379" s="1">
        <v>49598</v>
      </c>
      <c r="Q1379" s="1">
        <f t="shared" ref="G1379:Q1379" si="1194">Q1377+Q1378</f>
        <v>2209497.2599999998</v>
      </c>
    </row>
    <row r="1380" spans="1:17" ht="13.15" customHeight="1" x14ac:dyDescent="0.2">
      <c r="A1380" s="4" t="s">
        <v>146</v>
      </c>
      <c r="B1380" s="4" t="s">
        <v>627</v>
      </c>
      <c r="C1380" s="9" t="s">
        <v>200</v>
      </c>
      <c r="D1380" s="9" t="s">
        <v>690</v>
      </c>
      <c r="E1380" s="14"/>
      <c r="F1380" s="14">
        <v>177.8</v>
      </c>
      <c r="G1380" s="12"/>
      <c r="H1380" s="12"/>
      <c r="I1380" s="12"/>
      <c r="J1380" s="12"/>
      <c r="K1380" s="12"/>
      <c r="L1380" s="12"/>
      <c r="M1380" s="12"/>
      <c r="N1380" s="12"/>
      <c r="O1380" s="12"/>
      <c r="P1380" s="12"/>
      <c r="Q1380" s="12">
        <f t="shared" ref="Q1380" si="1195">Q1379/F1380</f>
        <v>12426.868728908885</v>
      </c>
    </row>
    <row r="1381" spans="1:17" ht="13.15" customHeight="1" x14ac:dyDescent="0.2">
      <c r="A1381" s="4" t="str">
        <f>A1380</f>
        <v>3146</v>
      </c>
      <c r="B1381" s="4" t="str">
        <f t="shared" ref="B1381" si="1196">B1380</f>
        <v>WELDBRIGGSDALE R</v>
      </c>
      <c r="C1381" s="9" t="str">
        <f t="shared" ref="C1381" si="1197">C1380</f>
        <v xml:space="preserve">$ </v>
      </c>
      <c r="D1381" s="9" t="s">
        <v>691</v>
      </c>
      <c r="E1381" s="14"/>
      <c r="F1381" s="14">
        <v>177</v>
      </c>
      <c r="G1381" s="12"/>
      <c r="H1381" s="12"/>
      <c r="I1381" s="12"/>
      <c r="J1381" s="12"/>
      <c r="K1381" s="12"/>
      <c r="L1381" s="12"/>
      <c r="M1381" s="12"/>
      <c r="N1381" s="12"/>
      <c r="O1381" s="12"/>
      <c r="P1381" s="12"/>
      <c r="Q1381" s="12">
        <f t="shared" ref="Q1381" si="1198">Q1379/F1381</f>
        <v>12483.035367231638</v>
      </c>
    </row>
    <row r="1382" spans="1:17" s="25" customFormat="1" ht="13.15" customHeight="1" x14ac:dyDescent="0.2">
      <c r="A1382" s="4" t="s">
        <v>146</v>
      </c>
      <c r="B1382" s="4" t="s">
        <v>627</v>
      </c>
      <c r="C1382" s="14" t="s">
        <v>199</v>
      </c>
      <c r="D1382" s="2" t="s">
        <v>676</v>
      </c>
      <c r="E1382" s="14"/>
      <c r="F1382" s="14"/>
      <c r="G1382" s="24">
        <v>36.009829675009428</v>
      </c>
      <c r="H1382" s="24">
        <v>4.895429017187376</v>
      </c>
      <c r="I1382" s="24">
        <v>43.389193431269518</v>
      </c>
      <c r="J1382" s="24">
        <v>0</v>
      </c>
      <c r="K1382" s="24">
        <v>0</v>
      </c>
      <c r="L1382" s="24">
        <v>0</v>
      </c>
      <c r="M1382" s="24">
        <v>13.460783834599551</v>
      </c>
      <c r="N1382" s="24">
        <v>0</v>
      </c>
      <c r="O1382" s="24">
        <v>0</v>
      </c>
      <c r="P1382" s="24">
        <v>2.244764041934137</v>
      </c>
      <c r="Q1382" s="24">
        <f t="shared" ref="G1382:Q1382" si="1199">(Q1379/$Q1379)*100</f>
        <v>100</v>
      </c>
    </row>
    <row r="1383" spans="1:17" ht="13.15" customHeight="1" x14ac:dyDescent="0.2">
      <c r="A1383" s="4" t="s">
        <v>146</v>
      </c>
      <c r="B1383" s="4" t="s">
        <v>627</v>
      </c>
      <c r="C1383" s="9"/>
      <c r="D1383" s="9"/>
      <c r="E1383" s="14"/>
      <c r="F1383" s="14"/>
      <c r="G1383" s="12"/>
      <c r="H1383" s="12"/>
      <c r="I1383" s="12"/>
      <c r="J1383" s="12"/>
      <c r="K1383" s="12"/>
      <c r="L1383" s="12"/>
      <c r="M1383" s="12"/>
      <c r="N1383" s="12"/>
      <c r="O1383" s="12"/>
      <c r="P1383" s="12"/>
      <c r="Q1383" s="12"/>
    </row>
    <row r="1384" spans="1:17" ht="13.15" customHeight="1" x14ac:dyDescent="0.2">
      <c r="A1384" s="4" t="s">
        <v>69</v>
      </c>
      <c r="B1384" s="4" t="s">
        <v>628</v>
      </c>
      <c r="C1384" s="15"/>
      <c r="D1384" s="16" t="s">
        <v>229</v>
      </c>
      <c r="E1384" s="17" t="s">
        <v>230</v>
      </c>
      <c r="F1384" s="17"/>
      <c r="G1384" s="27"/>
      <c r="H1384" s="27"/>
      <c r="I1384" s="27"/>
      <c r="J1384" s="27"/>
      <c r="K1384" s="27"/>
      <c r="L1384" s="27"/>
      <c r="M1384" s="27"/>
      <c r="N1384" s="27"/>
      <c r="O1384" s="27"/>
      <c r="P1384" s="27"/>
      <c r="Q1384" s="27"/>
    </row>
    <row r="1385" spans="1:17" s="20" customFormat="1" ht="13.15" customHeight="1" x14ac:dyDescent="0.25">
      <c r="A1385" s="4" t="s">
        <v>69</v>
      </c>
      <c r="B1385" s="4" t="s">
        <v>628</v>
      </c>
      <c r="C1385" s="13" t="s">
        <v>200</v>
      </c>
      <c r="D1385" s="19" t="s">
        <v>674</v>
      </c>
      <c r="E1385" s="13"/>
      <c r="F1385" s="19"/>
      <c r="G1385" s="1">
        <v>601252.76</v>
      </c>
      <c r="H1385" s="1">
        <v>0</v>
      </c>
      <c r="I1385" s="1">
        <v>902110.87999999989</v>
      </c>
      <c r="J1385" s="1">
        <v>0</v>
      </c>
      <c r="K1385" s="1">
        <v>0</v>
      </c>
      <c r="L1385" s="1">
        <v>0</v>
      </c>
      <c r="M1385" s="1">
        <v>319802.64999999997</v>
      </c>
      <c r="N1385" s="1">
        <v>0</v>
      </c>
      <c r="O1385" s="1">
        <v>0</v>
      </c>
      <c r="P1385" s="1">
        <v>0</v>
      </c>
      <c r="Q1385" s="1">
        <f t="shared" ref="Q1385:Q1386" si="1200">SUM(G1385:P1385)</f>
        <v>1823166.2899999998</v>
      </c>
    </row>
    <row r="1386" spans="1:17" s="20" customFormat="1" ht="13.15" customHeight="1" x14ac:dyDescent="0.25">
      <c r="A1386" s="4" t="s">
        <v>69</v>
      </c>
      <c r="B1386" s="4" t="s">
        <v>628</v>
      </c>
      <c r="C1386" s="13" t="s">
        <v>200</v>
      </c>
      <c r="D1386" s="19" t="s">
        <v>675</v>
      </c>
      <c r="E1386" s="13"/>
      <c r="F1386" s="19"/>
      <c r="G1386" s="1">
        <v>0</v>
      </c>
      <c r="H1386" s="1">
        <v>0</v>
      </c>
      <c r="I1386" s="1">
        <v>0</v>
      </c>
      <c r="J1386" s="1">
        <v>0</v>
      </c>
      <c r="K1386" s="1">
        <v>0</v>
      </c>
      <c r="L1386" s="1">
        <v>0</v>
      </c>
      <c r="M1386" s="1">
        <v>0</v>
      </c>
      <c r="N1386" s="1">
        <v>0</v>
      </c>
      <c r="O1386" s="1">
        <v>0</v>
      </c>
      <c r="P1386" s="1">
        <v>0</v>
      </c>
      <c r="Q1386" s="1">
        <f t="shared" si="1200"/>
        <v>0</v>
      </c>
    </row>
    <row r="1387" spans="1:17" s="20" customFormat="1" ht="13.15" customHeight="1" x14ac:dyDescent="0.25">
      <c r="A1387" s="4" t="s">
        <v>69</v>
      </c>
      <c r="B1387" s="4" t="s">
        <v>628</v>
      </c>
      <c r="C1387" s="13" t="s">
        <v>200</v>
      </c>
      <c r="D1387" s="19" t="s">
        <v>454</v>
      </c>
      <c r="E1387" s="13"/>
      <c r="F1387" s="19"/>
      <c r="G1387" s="1">
        <v>601252.76</v>
      </c>
      <c r="H1387" s="1">
        <v>0</v>
      </c>
      <c r="I1387" s="1">
        <v>902110.87999999989</v>
      </c>
      <c r="J1387" s="1">
        <v>0</v>
      </c>
      <c r="K1387" s="1">
        <v>0</v>
      </c>
      <c r="L1387" s="1">
        <v>0</v>
      </c>
      <c r="M1387" s="1">
        <v>319802.64999999997</v>
      </c>
      <c r="N1387" s="1">
        <v>0</v>
      </c>
      <c r="O1387" s="1">
        <v>0</v>
      </c>
      <c r="P1387" s="1">
        <v>0</v>
      </c>
      <c r="Q1387" s="1">
        <f t="shared" ref="G1387:Q1387" si="1201">Q1385+Q1386</f>
        <v>1823166.2899999998</v>
      </c>
    </row>
    <row r="1388" spans="1:17" ht="13.15" customHeight="1" x14ac:dyDescent="0.2">
      <c r="A1388" s="4" t="s">
        <v>69</v>
      </c>
      <c r="B1388" s="4" t="s">
        <v>628</v>
      </c>
      <c r="C1388" s="9" t="s">
        <v>200</v>
      </c>
      <c r="D1388" s="9" t="s">
        <v>690</v>
      </c>
      <c r="E1388" s="14"/>
      <c r="F1388" s="14">
        <v>199.3</v>
      </c>
      <c r="G1388" s="12"/>
      <c r="H1388" s="12"/>
      <c r="I1388" s="12"/>
      <c r="J1388" s="12"/>
      <c r="K1388" s="12"/>
      <c r="L1388" s="12"/>
      <c r="M1388" s="12"/>
      <c r="N1388" s="12"/>
      <c r="O1388" s="12"/>
      <c r="P1388" s="12"/>
      <c r="Q1388" s="12">
        <f t="shared" ref="Q1388" si="1202">Q1387/F1388</f>
        <v>9147.8489212242839</v>
      </c>
    </row>
    <row r="1389" spans="1:17" ht="13.15" customHeight="1" x14ac:dyDescent="0.2">
      <c r="A1389" s="4" t="str">
        <f>A1388</f>
        <v>3147</v>
      </c>
      <c r="B1389" s="4" t="str">
        <f t="shared" ref="B1389" si="1203">B1388</f>
        <v>WELDPRAIRIE RE-1</v>
      </c>
      <c r="C1389" s="9" t="str">
        <f t="shared" ref="C1389" si="1204">C1388</f>
        <v xml:space="preserve">$ </v>
      </c>
      <c r="D1389" s="9" t="s">
        <v>691</v>
      </c>
      <c r="E1389" s="14"/>
      <c r="F1389" s="14">
        <v>189</v>
      </c>
      <c r="G1389" s="12"/>
      <c r="H1389" s="12"/>
      <c r="I1389" s="12"/>
      <c r="J1389" s="12"/>
      <c r="K1389" s="12"/>
      <c r="L1389" s="12"/>
      <c r="M1389" s="12"/>
      <c r="N1389" s="12"/>
      <c r="O1389" s="12"/>
      <c r="P1389" s="12"/>
      <c r="Q1389" s="12">
        <f t="shared" ref="Q1389" si="1205">Q1387/F1389</f>
        <v>9646.3824867724852</v>
      </c>
    </row>
    <row r="1390" spans="1:17" s="25" customFormat="1" ht="13.15" customHeight="1" x14ac:dyDescent="0.2">
      <c r="A1390" s="4" t="s">
        <v>69</v>
      </c>
      <c r="B1390" s="4" t="s">
        <v>628</v>
      </c>
      <c r="C1390" s="14" t="s">
        <v>199</v>
      </c>
      <c r="D1390" s="2" t="s">
        <v>676</v>
      </c>
      <c r="E1390" s="14"/>
      <c r="F1390" s="14"/>
      <c r="G1390" s="24">
        <v>32.978492598171066</v>
      </c>
      <c r="H1390" s="24">
        <v>0</v>
      </c>
      <c r="I1390" s="24">
        <v>49.480449750965946</v>
      </c>
      <c r="J1390" s="24">
        <v>0</v>
      </c>
      <c r="K1390" s="24">
        <v>0</v>
      </c>
      <c r="L1390" s="24">
        <v>0</v>
      </c>
      <c r="M1390" s="24">
        <v>17.541057650862992</v>
      </c>
      <c r="N1390" s="24">
        <v>0</v>
      </c>
      <c r="O1390" s="24">
        <v>0</v>
      </c>
      <c r="P1390" s="24">
        <v>0</v>
      </c>
      <c r="Q1390" s="24">
        <f t="shared" ref="G1390:Q1390" si="1206">(Q1387/$Q1387)*100</f>
        <v>100</v>
      </c>
    </row>
    <row r="1391" spans="1:17" ht="13.15" customHeight="1" x14ac:dyDescent="0.2">
      <c r="A1391" s="4" t="s">
        <v>69</v>
      </c>
      <c r="B1391" s="4" t="s">
        <v>628</v>
      </c>
      <c r="C1391" s="9"/>
      <c r="D1391" s="9"/>
      <c r="E1391" s="14"/>
      <c r="F1391" s="14"/>
      <c r="G1391" s="12"/>
      <c r="H1391" s="12"/>
      <c r="I1391" s="12"/>
      <c r="J1391" s="12"/>
      <c r="K1391" s="12"/>
      <c r="L1391" s="12"/>
      <c r="M1391" s="12"/>
      <c r="N1391" s="12"/>
      <c r="O1391" s="12"/>
      <c r="P1391" s="12"/>
      <c r="Q1391" s="12"/>
    </row>
    <row r="1392" spans="1:17" ht="13.15" customHeight="1" x14ac:dyDescent="0.2">
      <c r="A1392" s="4" t="s">
        <v>187</v>
      </c>
      <c r="B1392" s="4" t="s">
        <v>629</v>
      </c>
      <c r="C1392" s="15"/>
      <c r="D1392" s="16" t="s">
        <v>229</v>
      </c>
      <c r="E1392" s="17" t="s">
        <v>228</v>
      </c>
      <c r="F1392" s="17"/>
      <c r="G1392" s="27"/>
      <c r="H1392" s="27"/>
      <c r="I1392" s="27"/>
      <c r="J1392" s="27"/>
      <c r="K1392" s="27"/>
      <c r="L1392" s="27"/>
      <c r="M1392" s="27"/>
      <c r="N1392" s="27"/>
      <c r="O1392" s="27"/>
      <c r="P1392" s="27"/>
      <c r="Q1392" s="27"/>
    </row>
    <row r="1393" spans="1:17" s="20" customFormat="1" ht="13.15" customHeight="1" x14ac:dyDescent="0.25">
      <c r="A1393" s="4" t="s">
        <v>187</v>
      </c>
      <c r="B1393" s="4" t="s">
        <v>629</v>
      </c>
      <c r="C1393" s="13" t="s">
        <v>200</v>
      </c>
      <c r="D1393" s="19" t="s">
        <v>674</v>
      </c>
      <c r="E1393" s="13"/>
      <c r="F1393" s="19"/>
      <c r="G1393" s="1">
        <v>371302.35999999993</v>
      </c>
      <c r="H1393" s="1">
        <v>252091.59</v>
      </c>
      <c r="I1393" s="1">
        <v>307449</v>
      </c>
      <c r="J1393" s="1">
        <v>0</v>
      </c>
      <c r="K1393" s="1">
        <v>0</v>
      </c>
      <c r="L1393" s="1">
        <v>94926.480000000025</v>
      </c>
      <c r="M1393" s="1">
        <v>128706.18000000001</v>
      </c>
      <c r="N1393" s="1">
        <v>0</v>
      </c>
      <c r="O1393" s="1">
        <v>0</v>
      </c>
      <c r="P1393" s="1">
        <v>0</v>
      </c>
      <c r="Q1393" s="1">
        <f t="shared" ref="Q1393:Q1394" si="1207">SUM(G1393:P1393)</f>
        <v>1154475.6099999999</v>
      </c>
    </row>
    <row r="1394" spans="1:17" s="20" customFormat="1" ht="13.15" customHeight="1" x14ac:dyDescent="0.25">
      <c r="A1394" s="4" t="s">
        <v>187</v>
      </c>
      <c r="B1394" s="4" t="s">
        <v>629</v>
      </c>
      <c r="C1394" s="13" t="s">
        <v>200</v>
      </c>
      <c r="D1394" s="19" t="s">
        <v>675</v>
      </c>
      <c r="E1394" s="13"/>
      <c r="F1394" s="19"/>
      <c r="G1394" s="1">
        <v>0</v>
      </c>
      <c r="H1394" s="1">
        <v>0</v>
      </c>
      <c r="I1394" s="1">
        <v>0</v>
      </c>
      <c r="J1394" s="1">
        <v>0</v>
      </c>
      <c r="K1394" s="1">
        <v>0</v>
      </c>
      <c r="L1394" s="1">
        <v>0</v>
      </c>
      <c r="M1394" s="1">
        <v>0</v>
      </c>
      <c r="N1394" s="1">
        <v>0</v>
      </c>
      <c r="O1394" s="1">
        <v>0</v>
      </c>
      <c r="P1394" s="1">
        <v>0</v>
      </c>
      <c r="Q1394" s="1">
        <f t="shared" si="1207"/>
        <v>0</v>
      </c>
    </row>
    <row r="1395" spans="1:17" s="20" customFormat="1" ht="13.15" customHeight="1" x14ac:dyDescent="0.25">
      <c r="A1395" s="4" t="s">
        <v>187</v>
      </c>
      <c r="B1395" s="4" t="s">
        <v>629</v>
      </c>
      <c r="C1395" s="13" t="s">
        <v>200</v>
      </c>
      <c r="D1395" s="19" t="s">
        <v>454</v>
      </c>
      <c r="E1395" s="13"/>
      <c r="F1395" s="19"/>
      <c r="G1395" s="1">
        <v>371302.35999999993</v>
      </c>
      <c r="H1395" s="1">
        <v>252091.59</v>
      </c>
      <c r="I1395" s="1">
        <v>307449</v>
      </c>
      <c r="J1395" s="1">
        <v>0</v>
      </c>
      <c r="K1395" s="1">
        <v>0</v>
      </c>
      <c r="L1395" s="1">
        <v>94926.480000000025</v>
      </c>
      <c r="M1395" s="1">
        <v>128706.18000000001</v>
      </c>
      <c r="N1395" s="1">
        <v>0</v>
      </c>
      <c r="O1395" s="1">
        <v>0</v>
      </c>
      <c r="P1395" s="1">
        <v>0</v>
      </c>
      <c r="Q1395" s="1">
        <f t="shared" ref="G1395:Q1395" si="1208">Q1393+Q1394</f>
        <v>1154475.6099999999</v>
      </c>
    </row>
    <row r="1396" spans="1:17" ht="13.15" customHeight="1" x14ac:dyDescent="0.2">
      <c r="A1396" s="4" t="s">
        <v>187</v>
      </c>
      <c r="B1396" s="4" t="s">
        <v>629</v>
      </c>
      <c r="C1396" s="9" t="s">
        <v>200</v>
      </c>
      <c r="D1396" s="9" t="s">
        <v>690</v>
      </c>
      <c r="E1396" s="14"/>
      <c r="F1396" s="14">
        <v>64.3</v>
      </c>
      <c r="G1396" s="12"/>
      <c r="H1396" s="12"/>
      <c r="I1396" s="12"/>
      <c r="J1396" s="12"/>
      <c r="K1396" s="12"/>
      <c r="L1396" s="12"/>
      <c r="M1396" s="12"/>
      <c r="N1396" s="12"/>
      <c r="O1396" s="12"/>
      <c r="P1396" s="12"/>
      <c r="Q1396" s="12">
        <f t="shared" ref="Q1396" si="1209">Q1395/F1396</f>
        <v>17954.519595645412</v>
      </c>
    </row>
    <row r="1397" spans="1:17" ht="13.15" customHeight="1" x14ac:dyDescent="0.2">
      <c r="A1397" s="4" t="str">
        <f>A1396</f>
        <v>3148</v>
      </c>
      <c r="B1397" s="4" t="str">
        <f t="shared" ref="B1397" si="1210">B1396</f>
        <v>WELDPAWNEE RE-12</v>
      </c>
      <c r="C1397" s="9" t="str">
        <f t="shared" ref="C1397" si="1211">C1396</f>
        <v xml:space="preserve">$ </v>
      </c>
      <c r="D1397" s="9" t="s">
        <v>691</v>
      </c>
      <c r="E1397" s="14"/>
      <c r="F1397" s="14">
        <v>67</v>
      </c>
      <c r="G1397" s="12"/>
      <c r="H1397" s="12"/>
      <c r="I1397" s="12"/>
      <c r="J1397" s="12"/>
      <c r="K1397" s="12"/>
      <c r="L1397" s="12"/>
      <c r="M1397" s="12"/>
      <c r="N1397" s="12"/>
      <c r="O1397" s="12"/>
      <c r="P1397" s="12"/>
      <c r="Q1397" s="12">
        <f t="shared" ref="Q1397" si="1212">Q1395/F1397</f>
        <v>17230.979253731341</v>
      </c>
    </row>
    <row r="1398" spans="1:17" s="25" customFormat="1" ht="13.15" customHeight="1" x14ac:dyDescent="0.2">
      <c r="A1398" s="4" t="s">
        <v>187</v>
      </c>
      <c r="B1398" s="4" t="s">
        <v>629</v>
      </c>
      <c r="C1398" s="14" t="s">
        <v>199</v>
      </c>
      <c r="D1398" s="2" t="s">
        <v>676</v>
      </c>
      <c r="E1398" s="14"/>
      <c r="F1398" s="14"/>
      <c r="G1398" s="24">
        <v>32.161992577738388</v>
      </c>
      <c r="H1398" s="24">
        <v>21.8360256220571</v>
      </c>
      <c r="I1398" s="24">
        <v>26.631051997711765</v>
      </c>
      <c r="J1398" s="24">
        <v>0</v>
      </c>
      <c r="K1398" s="24">
        <v>0</v>
      </c>
      <c r="L1398" s="24">
        <v>8.2224760036290458</v>
      </c>
      <c r="M1398" s="24">
        <v>11.148453798863713</v>
      </c>
      <c r="N1398" s="24">
        <v>0</v>
      </c>
      <c r="O1398" s="24">
        <v>0</v>
      </c>
      <c r="P1398" s="24">
        <v>0</v>
      </c>
      <c r="Q1398" s="24">
        <f t="shared" ref="G1398:Q1398" si="1213">(Q1395/$Q1395)*100</f>
        <v>100</v>
      </c>
    </row>
    <row r="1399" spans="1:17" ht="13.15" customHeight="1" x14ac:dyDescent="0.2">
      <c r="A1399" s="4" t="s">
        <v>187</v>
      </c>
      <c r="B1399" s="4" t="s">
        <v>629</v>
      </c>
      <c r="C1399" s="9"/>
      <c r="D1399" s="9"/>
      <c r="E1399" s="14"/>
      <c r="F1399" s="14"/>
      <c r="G1399" s="12"/>
      <c r="H1399" s="12"/>
      <c r="I1399" s="12"/>
      <c r="J1399" s="12"/>
      <c r="K1399" s="12"/>
      <c r="L1399" s="12"/>
      <c r="M1399" s="12"/>
      <c r="N1399" s="12"/>
      <c r="O1399" s="12"/>
      <c r="P1399" s="12"/>
      <c r="Q1399" s="12"/>
    </row>
    <row r="1400" spans="1:17" ht="13.15" customHeight="1" x14ac:dyDescent="0.2">
      <c r="A1400" s="4" t="s">
        <v>49</v>
      </c>
      <c r="B1400" s="4" t="s">
        <v>630</v>
      </c>
      <c r="C1400" s="15"/>
      <c r="D1400" s="16" t="s">
        <v>224</v>
      </c>
      <c r="E1400" s="17" t="s">
        <v>227</v>
      </c>
      <c r="F1400" s="17"/>
      <c r="G1400" s="27"/>
      <c r="H1400" s="27"/>
      <c r="I1400" s="27"/>
      <c r="J1400" s="27"/>
      <c r="K1400" s="27"/>
      <c r="L1400" s="27"/>
      <c r="M1400" s="27"/>
      <c r="N1400" s="27"/>
      <c r="O1400" s="27"/>
      <c r="P1400" s="27"/>
      <c r="Q1400" s="27"/>
    </row>
    <row r="1401" spans="1:17" s="20" customFormat="1" ht="13.15" customHeight="1" x14ac:dyDescent="0.25">
      <c r="A1401" s="4" t="s">
        <v>49</v>
      </c>
      <c r="B1401" s="4" t="s">
        <v>630</v>
      </c>
      <c r="C1401" s="13" t="s">
        <v>200</v>
      </c>
      <c r="D1401" s="19" t="s">
        <v>674</v>
      </c>
      <c r="E1401" s="13"/>
      <c r="F1401" s="19"/>
      <c r="G1401" s="1">
        <v>2666341.4600000004</v>
      </c>
      <c r="H1401" s="1">
        <v>1534386.6599999997</v>
      </c>
      <c r="I1401" s="1">
        <v>1870405.7199999995</v>
      </c>
      <c r="J1401" s="1">
        <v>0</v>
      </c>
      <c r="K1401" s="1">
        <v>0</v>
      </c>
      <c r="L1401" s="1">
        <v>0</v>
      </c>
      <c r="M1401" s="1">
        <v>400086.31</v>
      </c>
      <c r="N1401" s="1">
        <v>0</v>
      </c>
      <c r="O1401" s="1">
        <v>11192.42</v>
      </c>
      <c r="P1401" s="1">
        <v>0</v>
      </c>
      <c r="Q1401" s="1">
        <f t="shared" ref="Q1401:Q1402" si="1214">SUM(G1401:P1401)</f>
        <v>6482412.5699999994</v>
      </c>
    </row>
    <row r="1402" spans="1:17" s="20" customFormat="1" ht="13.15" customHeight="1" x14ac:dyDescent="0.25">
      <c r="A1402" s="4" t="s">
        <v>49</v>
      </c>
      <c r="B1402" s="4" t="s">
        <v>630</v>
      </c>
      <c r="C1402" s="13" t="s">
        <v>200</v>
      </c>
      <c r="D1402" s="19" t="s">
        <v>675</v>
      </c>
      <c r="E1402" s="13"/>
      <c r="F1402" s="19"/>
      <c r="G1402" s="1">
        <v>5988.74</v>
      </c>
      <c r="H1402" s="1">
        <v>6312.43</v>
      </c>
      <c r="I1402" s="1">
        <v>34296.170000000006</v>
      </c>
      <c r="J1402" s="1">
        <v>0</v>
      </c>
      <c r="K1402" s="1">
        <v>0</v>
      </c>
      <c r="L1402" s="1">
        <v>0</v>
      </c>
      <c r="M1402" s="1">
        <v>0</v>
      </c>
      <c r="N1402" s="1">
        <v>0</v>
      </c>
      <c r="O1402" s="1">
        <v>0</v>
      </c>
      <c r="P1402" s="1">
        <v>0</v>
      </c>
      <c r="Q1402" s="1">
        <f t="shared" si="1214"/>
        <v>46597.340000000004</v>
      </c>
    </row>
    <row r="1403" spans="1:17" s="20" customFormat="1" ht="13.15" customHeight="1" x14ac:dyDescent="0.25">
      <c r="A1403" s="4" t="s">
        <v>49</v>
      </c>
      <c r="B1403" s="4" t="s">
        <v>630</v>
      </c>
      <c r="C1403" s="13" t="s">
        <v>200</v>
      </c>
      <c r="D1403" s="19" t="s">
        <v>454</v>
      </c>
      <c r="E1403" s="13"/>
      <c r="F1403" s="19"/>
      <c r="G1403" s="1">
        <v>2672330.2000000007</v>
      </c>
      <c r="H1403" s="1">
        <v>1540699.0899999996</v>
      </c>
      <c r="I1403" s="1">
        <v>1904701.8899999994</v>
      </c>
      <c r="J1403" s="1">
        <v>0</v>
      </c>
      <c r="K1403" s="1">
        <v>0</v>
      </c>
      <c r="L1403" s="1">
        <v>0</v>
      </c>
      <c r="M1403" s="1">
        <v>400086.31</v>
      </c>
      <c r="N1403" s="1">
        <v>0</v>
      </c>
      <c r="O1403" s="1">
        <v>11192.42</v>
      </c>
      <c r="P1403" s="1">
        <v>0</v>
      </c>
      <c r="Q1403" s="1">
        <f t="shared" ref="G1403:Q1403" si="1215">Q1401+Q1402</f>
        <v>6529009.9099999992</v>
      </c>
    </row>
    <row r="1404" spans="1:17" ht="13.15" customHeight="1" x14ac:dyDescent="0.2">
      <c r="A1404" s="4" t="s">
        <v>49</v>
      </c>
      <c r="B1404" s="4" t="s">
        <v>630</v>
      </c>
      <c r="C1404" s="9" t="s">
        <v>200</v>
      </c>
      <c r="D1404" s="9" t="s">
        <v>690</v>
      </c>
      <c r="E1404" s="14"/>
      <c r="F1404" s="14">
        <v>853.3</v>
      </c>
      <c r="G1404" s="12"/>
      <c r="H1404" s="12"/>
      <c r="I1404" s="12"/>
      <c r="J1404" s="12"/>
      <c r="K1404" s="12"/>
      <c r="L1404" s="12"/>
      <c r="M1404" s="12"/>
      <c r="N1404" s="12"/>
      <c r="O1404" s="12"/>
      <c r="P1404" s="12"/>
      <c r="Q1404" s="12">
        <f t="shared" ref="Q1404" si="1216">Q1403/F1404</f>
        <v>7651.4823743114957</v>
      </c>
    </row>
    <row r="1405" spans="1:17" ht="13.15" customHeight="1" x14ac:dyDescent="0.2">
      <c r="A1405" s="4" t="str">
        <f>A1404</f>
        <v>3200</v>
      </c>
      <c r="B1405" s="4" t="str">
        <f t="shared" ref="B1405" si="1217">B1404</f>
        <v>YUMAYUMA 1</v>
      </c>
      <c r="C1405" s="9" t="str">
        <f t="shared" ref="C1405" si="1218">C1404</f>
        <v xml:space="preserve">$ </v>
      </c>
      <c r="D1405" s="9" t="s">
        <v>691</v>
      </c>
      <c r="E1405" s="14"/>
      <c r="F1405" s="14">
        <v>886</v>
      </c>
      <c r="G1405" s="12"/>
      <c r="H1405" s="12"/>
      <c r="I1405" s="12"/>
      <c r="J1405" s="12"/>
      <c r="K1405" s="12"/>
      <c r="L1405" s="12"/>
      <c r="M1405" s="12"/>
      <c r="N1405" s="12"/>
      <c r="O1405" s="12"/>
      <c r="P1405" s="12"/>
      <c r="Q1405" s="12">
        <f t="shared" ref="Q1405" si="1219">Q1403/F1405</f>
        <v>7369.085677200902</v>
      </c>
    </row>
    <row r="1406" spans="1:17" s="25" customFormat="1" ht="13.15" customHeight="1" x14ac:dyDescent="0.2">
      <c r="A1406" s="4" t="s">
        <v>49</v>
      </c>
      <c r="B1406" s="4" t="s">
        <v>630</v>
      </c>
      <c r="C1406" s="14" t="s">
        <v>199</v>
      </c>
      <c r="D1406" s="2" t="s">
        <v>676</v>
      </c>
      <c r="E1406" s="14"/>
      <c r="F1406" s="14"/>
      <c r="G1406" s="24">
        <v>40.930098695469752</v>
      </c>
      <c r="H1406" s="24">
        <v>23.597744700007659</v>
      </c>
      <c r="I1406" s="24">
        <v>29.172905482693618</v>
      </c>
      <c r="J1406" s="24">
        <v>0</v>
      </c>
      <c r="K1406" s="24">
        <v>0</v>
      </c>
      <c r="L1406" s="24">
        <v>0</v>
      </c>
      <c r="M1406" s="24">
        <v>6.1278251299208097</v>
      </c>
      <c r="N1406" s="24">
        <v>0</v>
      </c>
      <c r="O1406" s="24">
        <v>0.17142599190816671</v>
      </c>
      <c r="P1406" s="24">
        <v>0</v>
      </c>
      <c r="Q1406" s="24">
        <f t="shared" ref="G1406:Q1406" si="1220">(Q1403/$Q1403)*100</f>
        <v>100</v>
      </c>
    </row>
    <row r="1407" spans="1:17" ht="13.15" customHeight="1" x14ac:dyDescent="0.2">
      <c r="A1407" s="4" t="s">
        <v>49</v>
      </c>
      <c r="B1407" s="4" t="s">
        <v>630</v>
      </c>
      <c r="C1407" s="9"/>
      <c r="D1407" s="9"/>
      <c r="E1407" s="14"/>
      <c r="F1407" s="14"/>
      <c r="G1407" s="12"/>
      <c r="H1407" s="12"/>
      <c r="I1407" s="12"/>
      <c r="J1407" s="12"/>
      <c r="K1407" s="12"/>
      <c r="L1407" s="12"/>
      <c r="M1407" s="12"/>
      <c r="N1407" s="12"/>
      <c r="O1407" s="12"/>
      <c r="P1407" s="12"/>
      <c r="Q1407" s="12"/>
    </row>
    <row r="1408" spans="1:17" ht="13.15" customHeight="1" x14ac:dyDescent="0.2">
      <c r="A1408" s="4" t="s">
        <v>22</v>
      </c>
      <c r="B1408" s="4" t="s">
        <v>631</v>
      </c>
      <c r="C1408" s="15"/>
      <c r="D1408" s="16" t="s">
        <v>224</v>
      </c>
      <c r="E1408" s="17" t="s">
        <v>226</v>
      </c>
      <c r="F1408" s="17"/>
      <c r="G1408" s="27"/>
      <c r="H1408" s="27"/>
      <c r="I1408" s="27"/>
      <c r="J1408" s="27"/>
      <c r="K1408" s="27"/>
      <c r="L1408" s="27"/>
      <c r="M1408" s="27"/>
      <c r="N1408" s="27"/>
      <c r="O1408" s="27"/>
      <c r="P1408" s="27"/>
      <c r="Q1408" s="27"/>
    </row>
    <row r="1409" spans="1:17" s="20" customFormat="1" ht="13.15" customHeight="1" x14ac:dyDescent="0.25">
      <c r="A1409" s="4" t="s">
        <v>22</v>
      </c>
      <c r="B1409" s="4" t="s">
        <v>631</v>
      </c>
      <c r="C1409" s="13" t="s">
        <v>200</v>
      </c>
      <c r="D1409" s="19" t="s">
        <v>674</v>
      </c>
      <c r="E1409" s="13"/>
      <c r="F1409" s="19"/>
      <c r="G1409" s="1">
        <v>3541689.7400000012</v>
      </c>
      <c r="H1409" s="1">
        <v>36651.71</v>
      </c>
      <c r="I1409" s="1">
        <v>2637645.7599999993</v>
      </c>
      <c r="J1409" s="1">
        <v>0</v>
      </c>
      <c r="K1409" s="1">
        <v>0</v>
      </c>
      <c r="L1409" s="1">
        <v>0</v>
      </c>
      <c r="M1409" s="1">
        <v>2659.24</v>
      </c>
      <c r="N1409" s="1">
        <v>0</v>
      </c>
      <c r="O1409" s="1">
        <v>0</v>
      </c>
      <c r="P1409" s="1">
        <v>0</v>
      </c>
      <c r="Q1409" s="1">
        <f t="shared" ref="Q1409:Q1410" si="1221">SUM(G1409:P1409)</f>
        <v>6218646.4500000011</v>
      </c>
    </row>
    <row r="1410" spans="1:17" s="20" customFormat="1" ht="13.15" customHeight="1" x14ac:dyDescent="0.25">
      <c r="A1410" s="4" t="s">
        <v>22</v>
      </c>
      <c r="B1410" s="4" t="s">
        <v>631</v>
      </c>
      <c r="C1410" s="13" t="s">
        <v>200</v>
      </c>
      <c r="D1410" s="19" t="s">
        <v>675</v>
      </c>
      <c r="E1410" s="13"/>
      <c r="F1410" s="19"/>
      <c r="G1410" s="1">
        <v>433003.16000000003</v>
      </c>
      <c r="H1410" s="1">
        <v>0</v>
      </c>
      <c r="I1410" s="1">
        <v>38522.390000000007</v>
      </c>
      <c r="J1410" s="1">
        <v>0</v>
      </c>
      <c r="K1410" s="1">
        <v>0</v>
      </c>
      <c r="L1410" s="1">
        <v>0</v>
      </c>
      <c r="M1410" s="1">
        <v>0</v>
      </c>
      <c r="N1410" s="1">
        <v>0</v>
      </c>
      <c r="O1410" s="1">
        <v>0</v>
      </c>
      <c r="P1410" s="1">
        <v>0</v>
      </c>
      <c r="Q1410" s="1">
        <f t="shared" si="1221"/>
        <v>471525.55000000005</v>
      </c>
    </row>
    <row r="1411" spans="1:17" s="20" customFormat="1" ht="13.15" customHeight="1" x14ac:dyDescent="0.25">
      <c r="A1411" s="4" t="s">
        <v>22</v>
      </c>
      <c r="B1411" s="4" t="s">
        <v>631</v>
      </c>
      <c r="C1411" s="13" t="s">
        <v>200</v>
      </c>
      <c r="D1411" s="19" t="s">
        <v>454</v>
      </c>
      <c r="E1411" s="13"/>
      <c r="F1411" s="19"/>
      <c r="G1411" s="1">
        <v>3974692.9000000013</v>
      </c>
      <c r="H1411" s="1">
        <v>36651.71</v>
      </c>
      <c r="I1411" s="1">
        <v>2676168.1499999994</v>
      </c>
      <c r="J1411" s="1">
        <v>0</v>
      </c>
      <c r="K1411" s="1">
        <v>0</v>
      </c>
      <c r="L1411" s="1">
        <v>0</v>
      </c>
      <c r="M1411" s="1">
        <v>2659.24</v>
      </c>
      <c r="N1411" s="1">
        <v>0</v>
      </c>
      <c r="O1411" s="1">
        <v>0</v>
      </c>
      <c r="P1411" s="1">
        <v>0</v>
      </c>
      <c r="Q1411" s="1">
        <f t="shared" ref="G1411:Q1411" si="1222">Q1409+Q1410</f>
        <v>6690172.0000000009</v>
      </c>
    </row>
    <row r="1412" spans="1:17" ht="13.15" customHeight="1" x14ac:dyDescent="0.2">
      <c r="A1412" s="4" t="s">
        <v>22</v>
      </c>
      <c r="B1412" s="4" t="s">
        <v>631</v>
      </c>
      <c r="C1412" s="9" t="s">
        <v>200</v>
      </c>
      <c r="D1412" s="9" t="s">
        <v>690</v>
      </c>
      <c r="E1412" s="14"/>
      <c r="F1412" s="14">
        <v>715.9</v>
      </c>
      <c r="G1412" s="12"/>
      <c r="H1412" s="12"/>
      <c r="I1412" s="12"/>
      <c r="J1412" s="12"/>
      <c r="K1412" s="12"/>
      <c r="L1412" s="12"/>
      <c r="M1412" s="12"/>
      <c r="N1412" s="12"/>
      <c r="O1412" s="12"/>
      <c r="P1412" s="12"/>
      <c r="Q1412" s="12">
        <f t="shared" ref="Q1412" si="1223">Q1411/F1412</f>
        <v>9345.1208269311373</v>
      </c>
    </row>
    <row r="1413" spans="1:17" ht="13.15" customHeight="1" x14ac:dyDescent="0.2">
      <c r="A1413" s="4" t="str">
        <f>A1412</f>
        <v>3210</v>
      </c>
      <c r="B1413" s="4" t="str">
        <f t="shared" ref="B1413" si="1224">B1412</f>
        <v>YUMAWRAY RD-2</v>
      </c>
      <c r="C1413" s="9" t="str">
        <f t="shared" ref="C1413" si="1225">C1412</f>
        <v xml:space="preserve">$ </v>
      </c>
      <c r="D1413" s="9" t="s">
        <v>691</v>
      </c>
      <c r="E1413" s="14"/>
      <c r="F1413" s="14">
        <v>729</v>
      </c>
      <c r="G1413" s="12"/>
      <c r="H1413" s="12"/>
      <c r="I1413" s="12"/>
      <c r="J1413" s="12"/>
      <c r="K1413" s="12"/>
      <c r="L1413" s="12"/>
      <c r="M1413" s="12"/>
      <c r="N1413" s="12"/>
      <c r="O1413" s="12"/>
      <c r="P1413" s="12"/>
      <c r="Q1413" s="12">
        <f t="shared" ref="Q1413" si="1226">Q1411/F1413</f>
        <v>9177.1906721536361</v>
      </c>
    </row>
    <row r="1414" spans="1:17" s="25" customFormat="1" ht="13.15" customHeight="1" x14ac:dyDescent="0.2">
      <c r="A1414" s="4" t="s">
        <v>22</v>
      </c>
      <c r="B1414" s="4" t="s">
        <v>631</v>
      </c>
      <c r="C1414" s="14" t="s">
        <v>199</v>
      </c>
      <c r="D1414" s="2" t="s">
        <v>676</v>
      </c>
      <c r="E1414" s="14"/>
      <c r="F1414" s="14"/>
      <c r="G1414" s="24">
        <v>59.410922469556851</v>
      </c>
      <c r="H1414" s="24">
        <v>0.54784406140828656</v>
      </c>
      <c r="I1414" s="24">
        <v>40.001485014137138</v>
      </c>
      <c r="J1414" s="24">
        <v>0</v>
      </c>
      <c r="K1414" s="24">
        <v>0</v>
      </c>
      <c r="L1414" s="24">
        <v>0</v>
      </c>
      <c r="M1414" s="24">
        <v>3.9748454897721601E-2</v>
      </c>
      <c r="N1414" s="24">
        <v>0</v>
      </c>
      <c r="O1414" s="24">
        <v>0</v>
      </c>
      <c r="P1414" s="24">
        <v>0</v>
      </c>
      <c r="Q1414" s="24">
        <f t="shared" ref="G1414:Q1414" si="1227">(Q1411/$Q1411)*100</f>
        <v>100</v>
      </c>
    </row>
    <row r="1415" spans="1:17" ht="13.15" customHeight="1" x14ac:dyDescent="0.2">
      <c r="A1415" s="4" t="s">
        <v>22</v>
      </c>
      <c r="B1415" s="4" t="s">
        <v>631</v>
      </c>
      <c r="C1415" s="9"/>
      <c r="D1415" s="9"/>
      <c r="E1415" s="14"/>
      <c r="F1415" s="14"/>
      <c r="G1415" s="12"/>
      <c r="H1415" s="12"/>
      <c r="I1415" s="12"/>
      <c r="J1415" s="12"/>
      <c r="K1415" s="12"/>
      <c r="L1415" s="12"/>
      <c r="M1415" s="12"/>
      <c r="N1415" s="12"/>
      <c r="O1415" s="12"/>
      <c r="P1415" s="12"/>
      <c r="Q1415" s="12"/>
    </row>
    <row r="1416" spans="1:17" ht="13.15" customHeight="1" x14ac:dyDescent="0.2">
      <c r="A1416" s="4" t="s">
        <v>75</v>
      </c>
      <c r="B1416" s="4" t="s">
        <v>632</v>
      </c>
      <c r="C1416" s="15"/>
      <c r="D1416" s="16" t="s">
        <v>224</v>
      </c>
      <c r="E1416" s="17" t="s">
        <v>225</v>
      </c>
      <c r="F1416" s="17"/>
      <c r="G1416" s="27"/>
      <c r="H1416" s="27"/>
      <c r="I1416" s="27"/>
      <c r="J1416" s="27"/>
      <c r="K1416" s="27"/>
      <c r="L1416" s="27"/>
      <c r="M1416" s="27"/>
      <c r="N1416" s="27"/>
      <c r="O1416" s="27"/>
      <c r="P1416" s="27"/>
      <c r="Q1416" s="27"/>
    </row>
    <row r="1417" spans="1:17" s="20" customFormat="1" ht="13.15" customHeight="1" x14ac:dyDescent="0.25">
      <c r="A1417" s="4" t="s">
        <v>75</v>
      </c>
      <c r="B1417" s="4" t="s">
        <v>632</v>
      </c>
      <c r="C1417" s="13" t="s">
        <v>200</v>
      </c>
      <c r="D1417" s="19" t="s">
        <v>674</v>
      </c>
      <c r="E1417" s="13"/>
      <c r="F1417" s="19"/>
      <c r="G1417" s="1">
        <v>761599.56999999983</v>
      </c>
      <c r="H1417" s="1">
        <v>215141.14</v>
      </c>
      <c r="I1417" s="1">
        <v>555895.15</v>
      </c>
      <c r="J1417" s="1">
        <v>0</v>
      </c>
      <c r="K1417" s="1">
        <v>0</v>
      </c>
      <c r="L1417" s="1">
        <v>11016.44</v>
      </c>
      <c r="M1417" s="1">
        <v>366706.95000000007</v>
      </c>
      <c r="N1417" s="1">
        <v>0</v>
      </c>
      <c r="O1417" s="1">
        <v>0</v>
      </c>
      <c r="P1417" s="1">
        <v>0</v>
      </c>
      <c r="Q1417" s="1">
        <f t="shared" ref="Q1417:Q1418" si="1228">SUM(G1417:P1417)</f>
        <v>1910359.25</v>
      </c>
    </row>
    <row r="1418" spans="1:17" s="20" customFormat="1" ht="13.15" customHeight="1" x14ac:dyDescent="0.25">
      <c r="A1418" s="4" t="s">
        <v>75</v>
      </c>
      <c r="B1418" s="4" t="s">
        <v>632</v>
      </c>
      <c r="C1418" s="13" t="s">
        <v>200</v>
      </c>
      <c r="D1418" s="19" t="s">
        <v>675</v>
      </c>
      <c r="E1418" s="13"/>
      <c r="F1418" s="19"/>
      <c r="G1418" s="1">
        <v>0</v>
      </c>
      <c r="H1418" s="1">
        <v>0</v>
      </c>
      <c r="I1418" s="1">
        <v>0</v>
      </c>
      <c r="J1418" s="1">
        <v>0</v>
      </c>
      <c r="K1418" s="1">
        <v>0</v>
      </c>
      <c r="L1418" s="1">
        <v>0</v>
      </c>
      <c r="M1418" s="1">
        <v>0</v>
      </c>
      <c r="N1418" s="1">
        <v>0</v>
      </c>
      <c r="O1418" s="1">
        <v>0</v>
      </c>
      <c r="P1418" s="1">
        <v>0</v>
      </c>
      <c r="Q1418" s="1">
        <f t="shared" si="1228"/>
        <v>0</v>
      </c>
    </row>
    <row r="1419" spans="1:17" s="20" customFormat="1" ht="13.15" customHeight="1" x14ac:dyDescent="0.25">
      <c r="A1419" s="4" t="s">
        <v>75</v>
      </c>
      <c r="B1419" s="4" t="s">
        <v>632</v>
      </c>
      <c r="C1419" s="13" t="s">
        <v>200</v>
      </c>
      <c r="D1419" s="19" t="s">
        <v>454</v>
      </c>
      <c r="E1419" s="13"/>
      <c r="F1419" s="19"/>
      <c r="G1419" s="1">
        <v>761599.56999999983</v>
      </c>
      <c r="H1419" s="1">
        <v>215141.14</v>
      </c>
      <c r="I1419" s="1">
        <v>555895.15</v>
      </c>
      <c r="J1419" s="1">
        <v>0</v>
      </c>
      <c r="K1419" s="1">
        <v>0</v>
      </c>
      <c r="L1419" s="1">
        <v>11016.44</v>
      </c>
      <c r="M1419" s="1">
        <v>366706.95000000007</v>
      </c>
      <c r="N1419" s="1">
        <v>0</v>
      </c>
      <c r="O1419" s="1">
        <v>0</v>
      </c>
      <c r="P1419" s="1">
        <v>0</v>
      </c>
      <c r="Q1419" s="1">
        <f t="shared" ref="G1419:Q1419" si="1229">Q1417+Q1418</f>
        <v>1910359.25</v>
      </c>
    </row>
    <row r="1420" spans="1:17" ht="13.15" customHeight="1" x14ac:dyDescent="0.2">
      <c r="A1420" s="4" t="s">
        <v>75</v>
      </c>
      <c r="B1420" s="4" t="s">
        <v>632</v>
      </c>
      <c r="C1420" s="9" t="s">
        <v>200</v>
      </c>
      <c r="D1420" s="9" t="s">
        <v>690</v>
      </c>
      <c r="E1420" s="14"/>
      <c r="F1420" s="14">
        <v>181.3</v>
      </c>
      <c r="G1420" s="12"/>
      <c r="H1420" s="12"/>
      <c r="I1420" s="12"/>
      <c r="J1420" s="12"/>
      <c r="K1420" s="12"/>
      <c r="L1420" s="12"/>
      <c r="M1420" s="12"/>
      <c r="N1420" s="12"/>
      <c r="O1420" s="12"/>
      <c r="P1420" s="12"/>
      <c r="Q1420" s="12">
        <f t="shared" ref="Q1420" si="1230">Q1419/F1420</f>
        <v>10537.006343077772</v>
      </c>
    </row>
    <row r="1421" spans="1:17" ht="13.15" customHeight="1" x14ac:dyDescent="0.2">
      <c r="A1421" s="4" t="str">
        <f>A1420</f>
        <v>3220</v>
      </c>
      <c r="B1421" s="4" t="str">
        <f t="shared" ref="B1421" si="1231">B1420</f>
        <v>YUMAIDALIA RJ-3</v>
      </c>
      <c r="C1421" s="9" t="str">
        <f t="shared" ref="C1421" si="1232">C1420</f>
        <v xml:space="preserve">$ </v>
      </c>
      <c r="D1421" s="9" t="s">
        <v>691</v>
      </c>
      <c r="E1421" s="14"/>
      <c r="F1421" s="14">
        <v>172</v>
      </c>
      <c r="G1421" s="12"/>
      <c r="H1421" s="12"/>
      <c r="I1421" s="12"/>
      <c r="J1421" s="12"/>
      <c r="K1421" s="12"/>
      <c r="L1421" s="12"/>
      <c r="M1421" s="12"/>
      <c r="N1421" s="12"/>
      <c r="O1421" s="12"/>
      <c r="P1421" s="12"/>
      <c r="Q1421" s="12">
        <f t="shared" ref="Q1421" si="1233">Q1419/F1421</f>
        <v>11106.739825581395</v>
      </c>
    </row>
    <row r="1422" spans="1:17" s="25" customFormat="1" ht="13.15" customHeight="1" x14ac:dyDescent="0.2">
      <c r="A1422" s="4" t="s">
        <v>75</v>
      </c>
      <c r="B1422" s="4" t="s">
        <v>632</v>
      </c>
      <c r="C1422" s="14" t="s">
        <v>199</v>
      </c>
      <c r="D1422" s="2" t="s">
        <v>676</v>
      </c>
      <c r="E1422" s="14"/>
      <c r="F1422" s="14"/>
      <c r="G1422" s="24">
        <v>39.86682452528234</v>
      </c>
      <c r="H1422" s="24">
        <v>11.2618158076812</v>
      </c>
      <c r="I1422" s="24">
        <v>29.09898491605702</v>
      </c>
      <c r="J1422" s="24">
        <v>0</v>
      </c>
      <c r="K1422" s="24">
        <v>0</v>
      </c>
      <c r="L1422" s="24">
        <v>0.57666849834658063</v>
      </c>
      <c r="M1422" s="24">
        <v>19.195706252632853</v>
      </c>
      <c r="N1422" s="24">
        <v>0</v>
      </c>
      <c r="O1422" s="24">
        <v>0</v>
      </c>
      <c r="P1422" s="24">
        <v>0</v>
      </c>
      <c r="Q1422" s="24">
        <f t="shared" ref="G1422:Q1422" si="1234">(Q1419/$Q1419)*100</f>
        <v>100</v>
      </c>
    </row>
    <row r="1423" spans="1:17" ht="13.15" customHeight="1" x14ac:dyDescent="0.2">
      <c r="A1423" s="4" t="s">
        <v>75</v>
      </c>
      <c r="B1423" s="4" t="s">
        <v>632</v>
      </c>
      <c r="C1423" s="9"/>
      <c r="D1423" s="9"/>
      <c r="E1423" s="14"/>
      <c r="F1423" s="14"/>
      <c r="G1423" s="12"/>
      <c r="H1423" s="12"/>
      <c r="I1423" s="12"/>
      <c r="J1423" s="12"/>
      <c r="K1423" s="12"/>
      <c r="L1423" s="12"/>
      <c r="M1423" s="12"/>
      <c r="N1423" s="12"/>
      <c r="O1423" s="12"/>
      <c r="P1423" s="12"/>
      <c r="Q1423" s="12"/>
    </row>
    <row r="1424" spans="1:17" ht="13.15" customHeight="1" x14ac:dyDescent="0.2">
      <c r="A1424" s="4" t="s">
        <v>185</v>
      </c>
      <c r="B1424" s="4" t="s">
        <v>633</v>
      </c>
      <c r="C1424" s="15"/>
      <c r="D1424" s="16" t="s">
        <v>224</v>
      </c>
      <c r="E1424" s="17" t="s">
        <v>223</v>
      </c>
      <c r="F1424" s="17"/>
      <c r="G1424" s="27"/>
      <c r="H1424" s="27"/>
      <c r="I1424" s="27"/>
      <c r="J1424" s="27"/>
      <c r="K1424" s="27"/>
      <c r="L1424" s="27"/>
      <c r="M1424" s="27"/>
      <c r="N1424" s="27"/>
      <c r="O1424" s="27"/>
      <c r="P1424" s="27"/>
      <c r="Q1424" s="27"/>
    </row>
    <row r="1425" spans="1:17" s="20" customFormat="1" ht="13.15" customHeight="1" x14ac:dyDescent="0.25">
      <c r="A1425" s="4" t="s">
        <v>185</v>
      </c>
      <c r="B1425" s="4" t="s">
        <v>633</v>
      </c>
      <c r="C1425" s="13" t="s">
        <v>200</v>
      </c>
      <c r="D1425" s="19" t="s">
        <v>674</v>
      </c>
      <c r="E1425" s="13"/>
      <c r="F1425" s="19"/>
      <c r="G1425" s="1">
        <v>0</v>
      </c>
      <c r="H1425" s="1">
        <v>0</v>
      </c>
      <c r="I1425" s="1">
        <v>0</v>
      </c>
      <c r="J1425" s="1">
        <v>0</v>
      </c>
      <c r="K1425" s="1">
        <v>0</v>
      </c>
      <c r="L1425" s="1">
        <v>885837.50999999989</v>
      </c>
      <c r="M1425" s="1">
        <v>0</v>
      </c>
      <c r="N1425" s="1">
        <v>0</v>
      </c>
      <c r="O1425" s="1">
        <v>0</v>
      </c>
      <c r="P1425" s="1">
        <v>0</v>
      </c>
      <c r="Q1425" s="1">
        <f t="shared" ref="Q1425:Q1426" si="1235">SUM(G1425:P1425)</f>
        <v>885837.50999999989</v>
      </c>
    </row>
    <row r="1426" spans="1:17" s="20" customFormat="1" ht="13.15" customHeight="1" x14ac:dyDescent="0.25">
      <c r="A1426" s="4" t="s">
        <v>185</v>
      </c>
      <c r="B1426" s="4" t="s">
        <v>633</v>
      </c>
      <c r="C1426" s="13" t="s">
        <v>200</v>
      </c>
      <c r="D1426" s="19" t="s">
        <v>675</v>
      </c>
      <c r="E1426" s="13"/>
      <c r="F1426" s="19"/>
      <c r="G1426" s="1">
        <v>0</v>
      </c>
      <c r="H1426" s="1">
        <v>0</v>
      </c>
      <c r="I1426" s="1">
        <v>0</v>
      </c>
      <c r="J1426" s="1">
        <v>0</v>
      </c>
      <c r="K1426" s="1">
        <v>0</v>
      </c>
      <c r="L1426" s="1">
        <v>0</v>
      </c>
      <c r="M1426" s="1">
        <v>0</v>
      </c>
      <c r="N1426" s="1">
        <v>0</v>
      </c>
      <c r="O1426" s="1">
        <v>0</v>
      </c>
      <c r="P1426" s="1">
        <v>0</v>
      </c>
      <c r="Q1426" s="1">
        <f t="shared" si="1235"/>
        <v>0</v>
      </c>
    </row>
    <row r="1427" spans="1:17" s="20" customFormat="1" ht="13.15" customHeight="1" x14ac:dyDescent="0.25">
      <c r="A1427" s="4" t="s">
        <v>185</v>
      </c>
      <c r="B1427" s="4" t="s">
        <v>633</v>
      </c>
      <c r="C1427" s="13" t="s">
        <v>200</v>
      </c>
      <c r="D1427" s="19" t="s">
        <v>454</v>
      </c>
      <c r="E1427" s="13"/>
      <c r="F1427" s="19"/>
      <c r="G1427" s="1">
        <v>0</v>
      </c>
      <c r="H1427" s="1">
        <v>0</v>
      </c>
      <c r="I1427" s="1">
        <v>0</v>
      </c>
      <c r="J1427" s="1">
        <v>0</v>
      </c>
      <c r="K1427" s="1">
        <v>0</v>
      </c>
      <c r="L1427" s="1">
        <v>885837.50999999989</v>
      </c>
      <c r="M1427" s="1">
        <v>0</v>
      </c>
      <c r="N1427" s="1">
        <v>0</v>
      </c>
      <c r="O1427" s="1">
        <v>0</v>
      </c>
      <c r="P1427" s="1">
        <v>0</v>
      </c>
      <c r="Q1427" s="1">
        <f t="shared" ref="G1427:Q1427" si="1236">Q1425+Q1426</f>
        <v>885837.50999999989</v>
      </c>
    </row>
    <row r="1428" spans="1:17" ht="13.15" customHeight="1" x14ac:dyDescent="0.2">
      <c r="A1428" s="4" t="s">
        <v>185</v>
      </c>
      <c r="B1428" s="4" t="s">
        <v>633</v>
      </c>
      <c r="C1428" s="9" t="s">
        <v>200</v>
      </c>
      <c r="D1428" s="9" t="s">
        <v>690</v>
      </c>
      <c r="E1428" s="14"/>
      <c r="F1428" s="14">
        <v>59.5</v>
      </c>
      <c r="G1428" s="12"/>
      <c r="H1428" s="12"/>
      <c r="I1428" s="12"/>
      <c r="J1428" s="12"/>
      <c r="K1428" s="12"/>
      <c r="L1428" s="12"/>
      <c r="M1428" s="12"/>
      <c r="N1428" s="12"/>
      <c r="O1428" s="12"/>
      <c r="P1428" s="12"/>
      <c r="Q1428" s="12">
        <f t="shared" ref="Q1428" si="1237">Q1427/F1428</f>
        <v>14888.025378151258</v>
      </c>
    </row>
    <row r="1429" spans="1:17" ht="13.15" customHeight="1" x14ac:dyDescent="0.2">
      <c r="A1429" s="4" t="str">
        <f>A1428</f>
        <v>3230</v>
      </c>
      <c r="B1429" s="4" t="str">
        <f t="shared" ref="B1429" si="1238">B1428</f>
        <v>YUMALIBERTY J-4</v>
      </c>
      <c r="C1429" s="9" t="str">
        <f t="shared" ref="C1429" si="1239">C1428</f>
        <v xml:space="preserve">$ </v>
      </c>
      <c r="D1429" s="9" t="s">
        <v>691</v>
      </c>
      <c r="E1429" s="14"/>
      <c r="F1429" s="14">
        <v>68</v>
      </c>
      <c r="G1429" s="12"/>
      <c r="H1429" s="12"/>
      <c r="I1429" s="12"/>
      <c r="J1429" s="12"/>
      <c r="K1429" s="12"/>
      <c r="L1429" s="12"/>
      <c r="M1429" s="12"/>
      <c r="N1429" s="12"/>
      <c r="O1429" s="12"/>
      <c r="P1429" s="12"/>
      <c r="Q1429" s="12">
        <f t="shared" ref="Q1429" si="1240">Q1427/F1429</f>
        <v>13027.022205882351</v>
      </c>
    </row>
    <row r="1430" spans="1:17" s="25" customFormat="1" ht="13.15" customHeight="1" x14ac:dyDescent="0.2">
      <c r="A1430" s="4" t="s">
        <v>185</v>
      </c>
      <c r="B1430" s="4" t="s">
        <v>633</v>
      </c>
      <c r="C1430" s="14" t="s">
        <v>199</v>
      </c>
      <c r="D1430" s="2" t="s">
        <v>676</v>
      </c>
      <c r="E1430" s="14"/>
      <c r="F1430" s="14"/>
      <c r="G1430" s="24">
        <v>0</v>
      </c>
      <c r="H1430" s="24">
        <v>0</v>
      </c>
      <c r="I1430" s="24">
        <v>0</v>
      </c>
      <c r="J1430" s="24">
        <v>0</v>
      </c>
      <c r="K1430" s="24">
        <v>0</v>
      </c>
      <c r="L1430" s="24">
        <v>100</v>
      </c>
      <c r="M1430" s="24">
        <v>0</v>
      </c>
      <c r="N1430" s="24">
        <v>0</v>
      </c>
      <c r="O1430" s="24">
        <v>0</v>
      </c>
      <c r="P1430" s="24">
        <v>0</v>
      </c>
      <c r="Q1430" s="24">
        <f t="shared" ref="G1430:Q1430" si="1241">(Q1427/$Q1427)*100</f>
        <v>100</v>
      </c>
    </row>
    <row r="1431" spans="1:17" ht="13.15" customHeight="1" x14ac:dyDescent="0.2">
      <c r="A1431" s="4" t="s">
        <v>185</v>
      </c>
      <c r="B1431" s="4" t="s">
        <v>633</v>
      </c>
      <c r="C1431" s="9"/>
      <c r="D1431" s="9"/>
      <c r="E1431" s="14"/>
      <c r="F1431" s="14"/>
      <c r="G1431" s="12"/>
      <c r="H1431" s="12"/>
      <c r="I1431" s="12"/>
      <c r="J1431" s="12"/>
      <c r="K1431" s="12"/>
      <c r="L1431" s="12"/>
      <c r="M1431" s="12"/>
      <c r="N1431" s="12"/>
      <c r="O1431" s="12"/>
      <c r="P1431" s="12"/>
      <c r="Q1431" s="12"/>
    </row>
    <row r="1432" spans="1:17" ht="13.15" customHeight="1" x14ac:dyDescent="0.2">
      <c r="A1432" s="4" t="s">
        <v>122</v>
      </c>
      <c r="B1432" s="4" t="s">
        <v>634</v>
      </c>
      <c r="C1432" s="15"/>
      <c r="D1432" s="16"/>
      <c r="E1432" s="17" t="s">
        <v>222</v>
      </c>
      <c r="F1432" s="17"/>
      <c r="G1432" s="27"/>
      <c r="H1432" s="27"/>
      <c r="I1432" s="27"/>
      <c r="J1432" s="27"/>
      <c r="K1432" s="27"/>
      <c r="L1432" s="27"/>
      <c r="M1432" s="27"/>
      <c r="N1432" s="27"/>
      <c r="O1432" s="27"/>
      <c r="P1432" s="27"/>
      <c r="Q1432" s="27"/>
    </row>
    <row r="1433" spans="1:17" s="20" customFormat="1" ht="13.15" customHeight="1" x14ac:dyDescent="0.25">
      <c r="A1433" s="4" t="s">
        <v>122</v>
      </c>
      <c r="B1433" s="4" t="s">
        <v>634</v>
      </c>
      <c r="C1433" s="13" t="s">
        <v>200</v>
      </c>
      <c r="D1433" s="19" t="s">
        <v>674</v>
      </c>
      <c r="E1433" s="13"/>
      <c r="F1433" s="19"/>
      <c r="G1433" s="1">
        <v>32984201.73</v>
      </c>
      <c r="H1433" s="1">
        <v>2651580.9000000004</v>
      </c>
      <c r="I1433" s="1">
        <v>16936191.999999989</v>
      </c>
      <c r="J1433" s="1">
        <v>0</v>
      </c>
      <c r="K1433" s="1">
        <v>0</v>
      </c>
      <c r="L1433" s="1">
        <v>73075079.339999929</v>
      </c>
      <c r="M1433" s="1">
        <v>0</v>
      </c>
      <c r="N1433" s="1">
        <v>0</v>
      </c>
      <c r="O1433" s="1">
        <v>0</v>
      </c>
      <c r="P1433" s="1">
        <v>0</v>
      </c>
      <c r="Q1433" s="1">
        <f t="shared" ref="Q1433:Q1434" si="1242">SUM(G1433:P1433)</f>
        <v>125647053.96999992</v>
      </c>
    </row>
    <row r="1434" spans="1:17" s="20" customFormat="1" ht="13.15" customHeight="1" x14ac:dyDescent="0.25">
      <c r="A1434" s="4" t="s">
        <v>122</v>
      </c>
      <c r="B1434" s="4" t="s">
        <v>634</v>
      </c>
      <c r="C1434" s="13" t="s">
        <v>200</v>
      </c>
      <c r="D1434" s="19" t="s">
        <v>675</v>
      </c>
      <c r="E1434" s="13"/>
      <c r="F1434" s="19"/>
      <c r="G1434" s="1">
        <v>325238.44999999995</v>
      </c>
      <c r="H1434" s="1">
        <v>127801.06</v>
      </c>
      <c r="I1434" s="1">
        <v>0</v>
      </c>
      <c r="J1434" s="1">
        <v>0</v>
      </c>
      <c r="K1434" s="1">
        <v>0</v>
      </c>
      <c r="L1434" s="1">
        <v>1027134.0900000001</v>
      </c>
      <c r="M1434" s="1">
        <v>0</v>
      </c>
      <c r="N1434" s="1">
        <v>0</v>
      </c>
      <c r="O1434" s="1">
        <v>0</v>
      </c>
      <c r="P1434" s="1">
        <v>0</v>
      </c>
      <c r="Q1434" s="1">
        <f t="shared" si="1242"/>
        <v>1480173.6</v>
      </c>
    </row>
    <row r="1435" spans="1:17" s="20" customFormat="1" ht="13.15" customHeight="1" x14ac:dyDescent="0.25">
      <c r="A1435" s="4" t="s">
        <v>122</v>
      </c>
      <c r="B1435" s="4" t="s">
        <v>634</v>
      </c>
      <c r="C1435" s="13" t="s">
        <v>200</v>
      </c>
      <c r="D1435" s="19" t="s">
        <v>454</v>
      </c>
      <c r="E1435" s="13"/>
      <c r="F1435" s="19"/>
      <c r="G1435" s="1">
        <v>33309440.18</v>
      </c>
      <c r="H1435" s="1">
        <v>2779381.9600000004</v>
      </c>
      <c r="I1435" s="1">
        <v>16936191.999999989</v>
      </c>
      <c r="J1435" s="1">
        <v>0</v>
      </c>
      <c r="K1435" s="1">
        <v>0</v>
      </c>
      <c r="L1435" s="1">
        <v>74102213.429999933</v>
      </c>
      <c r="M1435" s="1">
        <v>0</v>
      </c>
      <c r="N1435" s="1">
        <v>0</v>
      </c>
      <c r="O1435" s="1">
        <v>0</v>
      </c>
      <c r="P1435" s="1">
        <v>0</v>
      </c>
      <c r="Q1435" s="1">
        <f t="shared" ref="G1435:Q1435" si="1243">Q1433+Q1434</f>
        <v>127127227.56999992</v>
      </c>
    </row>
    <row r="1436" spans="1:17" ht="13.15" customHeight="1" x14ac:dyDescent="0.2">
      <c r="A1436" s="4" t="s">
        <v>122</v>
      </c>
      <c r="B1436" s="4" t="s">
        <v>634</v>
      </c>
      <c r="C1436" s="9" t="s">
        <v>200</v>
      </c>
      <c r="D1436" s="9" t="s">
        <v>690</v>
      </c>
      <c r="E1436" s="14"/>
      <c r="F1436" s="14">
        <v>20290</v>
      </c>
      <c r="G1436" s="12"/>
      <c r="H1436" s="12"/>
      <c r="I1436" s="12"/>
      <c r="J1436" s="12"/>
      <c r="K1436" s="12"/>
      <c r="L1436" s="12"/>
      <c r="M1436" s="12"/>
      <c r="N1436" s="12"/>
      <c r="O1436" s="12"/>
      <c r="P1436" s="12"/>
      <c r="Q1436" s="12">
        <f t="shared" ref="Q1436" si="1244">Q1435/F1436</f>
        <v>6265.5114622966939</v>
      </c>
    </row>
    <row r="1437" spans="1:17" ht="13.15" customHeight="1" x14ac:dyDescent="0.2">
      <c r="A1437" s="4" t="str">
        <f>A1436</f>
        <v>8001</v>
      </c>
      <c r="B1437" s="4" t="str">
        <f t="shared" ref="B1437" si="1245">B1436</f>
        <v>CHARTER SCHO</v>
      </c>
      <c r="C1437" s="9" t="str">
        <f t="shared" ref="C1437" si="1246">C1436</f>
        <v xml:space="preserve">$ </v>
      </c>
      <c r="D1437" s="9" t="s">
        <v>691</v>
      </c>
      <c r="E1437" s="14"/>
      <c r="F1437" s="14">
        <v>22003</v>
      </c>
      <c r="G1437" s="12"/>
      <c r="H1437" s="12"/>
      <c r="I1437" s="12"/>
      <c r="J1437" s="12"/>
      <c r="K1437" s="12"/>
      <c r="L1437" s="12"/>
      <c r="M1437" s="12"/>
      <c r="N1437" s="12"/>
      <c r="O1437" s="12"/>
      <c r="P1437" s="12"/>
      <c r="Q1437" s="12">
        <f t="shared" ref="Q1437" si="1247">Q1435/F1437</f>
        <v>5777.7224728446081</v>
      </c>
    </row>
    <row r="1438" spans="1:17" s="25" customFormat="1" ht="13.15" customHeight="1" x14ac:dyDescent="0.2">
      <c r="A1438" s="4" t="s">
        <v>122</v>
      </c>
      <c r="B1438" s="4" t="s">
        <v>634</v>
      </c>
      <c r="C1438" s="14" t="s">
        <v>199</v>
      </c>
      <c r="D1438" s="2" t="s">
        <v>676</v>
      </c>
      <c r="E1438" s="14"/>
      <c r="F1438" s="14"/>
      <c r="G1438" s="24">
        <v>26.201657046016251</v>
      </c>
      <c r="H1438" s="24">
        <v>2.186299515160584</v>
      </c>
      <c r="I1438" s="24">
        <v>13.322238141844503</v>
      </c>
      <c r="J1438" s="24">
        <v>0</v>
      </c>
      <c r="K1438" s="24">
        <v>0</v>
      </c>
      <c r="L1438" s="24">
        <v>58.289805296978656</v>
      </c>
      <c r="M1438" s="24">
        <v>0</v>
      </c>
      <c r="N1438" s="24">
        <v>0</v>
      </c>
      <c r="O1438" s="24">
        <v>0</v>
      </c>
      <c r="P1438" s="24">
        <v>0</v>
      </c>
      <c r="Q1438" s="24">
        <f t="shared" ref="G1438:Q1438" si="1248">(Q1435/$Q1435)*100</f>
        <v>100</v>
      </c>
    </row>
    <row r="1439" spans="1:17" ht="13.15" customHeight="1" x14ac:dyDescent="0.2">
      <c r="A1439" s="4" t="s">
        <v>122</v>
      </c>
      <c r="B1439" s="4" t="s">
        <v>634</v>
      </c>
      <c r="C1439" s="9"/>
      <c r="D1439" s="9"/>
      <c r="E1439" s="14"/>
      <c r="F1439" s="14"/>
      <c r="G1439" s="12"/>
      <c r="H1439" s="12"/>
      <c r="I1439" s="12"/>
      <c r="J1439" s="12"/>
      <c r="K1439" s="12"/>
      <c r="L1439" s="12"/>
      <c r="M1439" s="12"/>
      <c r="N1439" s="12"/>
      <c r="O1439" s="12"/>
      <c r="P1439" s="12"/>
      <c r="Q1439" s="12"/>
    </row>
    <row r="1440" spans="1:17" ht="13.15" customHeight="1" x14ac:dyDescent="0.2">
      <c r="A1440" s="4" t="s">
        <v>121</v>
      </c>
      <c r="B1440" s="4" t="s">
        <v>635</v>
      </c>
      <c r="C1440" s="15"/>
      <c r="D1440" s="15"/>
      <c r="E1440" s="18" t="s">
        <v>221</v>
      </c>
      <c r="F1440" s="17"/>
      <c r="G1440" s="27"/>
      <c r="H1440" s="27"/>
      <c r="I1440" s="27"/>
      <c r="J1440" s="27"/>
      <c r="K1440" s="27"/>
      <c r="L1440" s="27"/>
      <c r="M1440" s="27"/>
      <c r="N1440" s="27"/>
      <c r="O1440" s="27"/>
      <c r="P1440" s="27"/>
      <c r="Q1440" s="27"/>
    </row>
    <row r="1441" spans="1:17" s="20" customFormat="1" ht="13.15" customHeight="1" x14ac:dyDescent="0.25">
      <c r="A1441" s="4" t="s">
        <v>121</v>
      </c>
      <c r="B1441" s="4" t="s">
        <v>635</v>
      </c>
      <c r="C1441" s="13" t="s">
        <v>200</v>
      </c>
      <c r="D1441" s="19" t="s">
        <v>674</v>
      </c>
      <c r="E1441" s="13"/>
      <c r="F1441" s="19"/>
      <c r="G1441" s="1">
        <v>0</v>
      </c>
      <c r="H1441" s="1">
        <v>0</v>
      </c>
      <c r="I1441" s="1">
        <v>0</v>
      </c>
      <c r="J1441" s="1">
        <v>0</v>
      </c>
      <c r="K1441" s="1">
        <v>0</v>
      </c>
      <c r="L1441" s="1">
        <v>0</v>
      </c>
      <c r="M1441" s="1">
        <v>0</v>
      </c>
      <c r="N1441" s="1">
        <v>0</v>
      </c>
      <c r="O1441" s="1">
        <v>0</v>
      </c>
      <c r="P1441" s="1">
        <v>0</v>
      </c>
      <c r="Q1441" s="1">
        <f t="shared" ref="Q1441:Q1442" si="1249">SUM(G1441:P1441)</f>
        <v>0</v>
      </c>
    </row>
    <row r="1442" spans="1:17" s="20" customFormat="1" ht="13.15" customHeight="1" x14ac:dyDescent="0.25">
      <c r="A1442" s="4" t="s">
        <v>121</v>
      </c>
      <c r="B1442" s="4" t="s">
        <v>635</v>
      </c>
      <c r="C1442" s="13" t="s">
        <v>200</v>
      </c>
      <c r="D1442" s="19" t="s">
        <v>675</v>
      </c>
      <c r="E1442" s="13"/>
      <c r="F1442" s="19"/>
      <c r="G1442" s="1">
        <v>0</v>
      </c>
      <c r="H1442" s="1">
        <v>0</v>
      </c>
      <c r="I1442" s="1">
        <v>0</v>
      </c>
      <c r="J1442" s="1">
        <v>0</v>
      </c>
      <c r="K1442" s="1">
        <v>0</v>
      </c>
      <c r="L1442" s="1">
        <v>0</v>
      </c>
      <c r="M1442" s="1">
        <v>0</v>
      </c>
      <c r="N1442" s="1">
        <v>0</v>
      </c>
      <c r="O1442" s="1">
        <v>0</v>
      </c>
      <c r="P1442" s="1">
        <v>0</v>
      </c>
      <c r="Q1442" s="1">
        <f t="shared" si="1249"/>
        <v>0</v>
      </c>
    </row>
    <row r="1443" spans="1:17" ht="13.15" customHeight="1" x14ac:dyDescent="0.25">
      <c r="A1443" s="4" t="s">
        <v>121</v>
      </c>
      <c r="B1443" s="4" t="s">
        <v>635</v>
      </c>
      <c r="C1443" s="13" t="s">
        <v>200</v>
      </c>
      <c r="D1443" s="19" t="s">
        <v>454</v>
      </c>
      <c r="E1443" s="14"/>
      <c r="F1443" s="19"/>
      <c r="G1443" s="1">
        <v>0</v>
      </c>
      <c r="H1443" s="1">
        <v>0</v>
      </c>
      <c r="I1443" s="1">
        <v>0</v>
      </c>
      <c r="J1443" s="1">
        <v>0</v>
      </c>
      <c r="K1443" s="1">
        <v>0</v>
      </c>
      <c r="L1443" s="1">
        <v>0</v>
      </c>
      <c r="M1443" s="1">
        <v>0</v>
      </c>
      <c r="N1443" s="1">
        <v>0</v>
      </c>
      <c r="O1443" s="1">
        <v>0</v>
      </c>
      <c r="P1443" s="1">
        <v>0</v>
      </c>
      <c r="Q1443" s="1">
        <f t="shared" ref="Q1443" si="1250">Q1441+Q1442</f>
        <v>0</v>
      </c>
    </row>
    <row r="1444" spans="1:17" ht="13.15" customHeight="1" x14ac:dyDescent="0.2">
      <c r="A1444" s="4" t="s">
        <v>121</v>
      </c>
      <c r="B1444" s="4" t="s">
        <v>635</v>
      </c>
      <c r="C1444" s="9" t="s">
        <v>199</v>
      </c>
      <c r="D1444" s="10" t="s">
        <v>676</v>
      </c>
      <c r="E1444" s="14"/>
      <c r="F1444" s="14"/>
      <c r="G1444" s="38" t="s">
        <v>709</v>
      </c>
      <c r="H1444" s="38" t="s">
        <v>709</v>
      </c>
      <c r="I1444" s="38" t="s">
        <v>709</v>
      </c>
      <c r="J1444" s="38" t="s">
        <v>709</v>
      </c>
      <c r="K1444" s="38" t="s">
        <v>709</v>
      </c>
      <c r="L1444" s="38" t="s">
        <v>709</v>
      </c>
      <c r="M1444" s="38" t="s">
        <v>709</v>
      </c>
      <c r="N1444" s="38" t="s">
        <v>709</v>
      </c>
      <c r="O1444" s="38" t="s">
        <v>709</v>
      </c>
      <c r="P1444" s="38" t="s">
        <v>709</v>
      </c>
      <c r="Q1444" s="38" t="str">
        <f t="shared" ref="H1444:Q1444" si="1251">IFERROR((Q1443/$Q1443)*100,"0.0")</f>
        <v>0.0</v>
      </c>
    </row>
    <row r="1445" spans="1:17" ht="13.15" customHeight="1" x14ac:dyDescent="0.2">
      <c r="A1445" s="4" t="s">
        <v>121</v>
      </c>
      <c r="B1445" s="4" t="s">
        <v>635</v>
      </c>
      <c r="C1445" s="9"/>
      <c r="D1445" s="10"/>
      <c r="E1445" s="14"/>
      <c r="F1445" s="14"/>
      <c r="G1445" s="24"/>
      <c r="H1445" s="24"/>
      <c r="I1445" s="24"/>
      <c r="J1445" s="24"/>
      <c r="K1445" s="24"/>
      <c r="L1445" s="24"/>
      <c r="M1445" s="24"/>
      <c r="N1445" s="24"/>
      <c r="O1445" s="24"/>
      <c r="P1445" s="24"/>
      <c r="Q1445" s="24"/>
    </row>
    <row r="1446" spans="1:17" ht="13.15" customHeight="1" x14ac:dyDescent="0.2">
      <c r="A1446" s="4" t="s">
        <v>198</v>
      </c>
      <c r="B1446" s="4" t="s">
        <v>685</v>
      </c>
      <c r="C1446" s="15"/>
      <c r="D1446" s="15"/>
      <c r="E1446" s="8" t="s">
        <v>684</v>
      </c>
      <c r="F1446" s="17"/>
      <c r="G1446" s="27"/>
      <c r="H1446" s="27"/>
      <c r="I1446" s="27"/>
      <c r="J1446" s="27"/>
      <c r="K1446" s="27"/>
      <c r="L1446" s="27"/>
      <c r="M1446" s="27"/>
      <c r="N1446" s="27"/>
      <c r="O1446" s="27"/>
      <c r="P1446" s="27"/>
      <c r="Q1446" s="27"/>
    </row>
    <row r="1447" spans="1:17" s="20" customFormat="1" ht="13.15" customHeight="1" x14ac:dyDescent="0.25">
      <c r="A1447" s="4" t="s">
        <v>198</v>
      </c>
      <c r="B1447" s="4" t="s">
        <v>685</v>
      </c>
      <c r="C1447" s="13" t="s">
        <v>200</v>
      </c>
      <c r="D1447" s="19" t="s">
        <v>674</v>
      </c>
      <c r="E1447" s="13"/>
      <c r="F1447" s="19"/>
      <c r="G1447" s="1">
        <v>0</v>
      </c>
      <c r="H1447" s="1">
        <v>0</v>
      </c>
      <c r="I1447" s="1">
        <v>0</v>
      </c>
      <c r="J1447" s="1">
        <v>0</v>
      </c>
      <c r="K1447" s="1">
        <v>0</v>
      </c>
      <c r="L1447" s="1">
        <v>0</v>
      </c>
      <c r="M1447" s="1">
        <v>0</v>
      </c>
      <c r="N1447" s="1">
        <v>0</v>
      </c>
      <c r="O1447" s="1">
        <v>0</v>
      </c>
      <c r="P1447" s="1">
        <v>0</v>
      </c>
      <c r="Q1447" s="1">
        <f t="shared" ref="Q1447:Q1448" si="1252">SUM(G1447:P1447)</f>
        <v>0</v>
      </c>
    </row>
    <row r="1448" spans="1:17" s="20" customFormat="1" ht="13.15" customHeight="1" x14ac:dyDescent="0.25">
      <c r="A1448" s="4" t="s">
        <v>198</v>
      </c>
      <c r="B1448" s="4" t="s">
        <v>685</v>
      </c>
      <c r="C1448" s="13" t="s">
        <v>200</v>
      </c>
      <c r="D1448" s="19" t="s">
        <v>675</v>
      </c>
      <c r="E1448" s="13"/>
      <c r="F1448" s="19"/>
      <c r="G1448" s="1">
        <v>0</v>
      </c>
      <c r="H1448" s="1">
        <v>0</v>
      </c>
      <c r="I1448" s="1">
        <v>0</v>
      </c>
      <c r="J1448" s="1">
        <v>0</v>
      </c>
      <c r="K1448" s="1">
        <v>0</v>
      </c>
      <c r="L1448" s="1">
        <v>0</v>
      </c>
      <c r="M1448" s="1">
        <v>0</v>
      </c>
      <c r="N1448" s="1">
        <v>0</v>
      </c>
      <c r="O1448" s="1">
        <v>0</v>
      </c>
      <c r="P1448" s="1">
        <v>0</v>
      </c>
      <c r="Q1448" s="1">
        <f t="shared" si="1252"/>
        <v>0</v>
      </c>
    </row>
    <row r="1449" spans="1:17" ht="13.15" customHeight="1" x14ac:dyDescent="0.25">
      <c r="A1449" s="4" t="s">
        <v>198</v>
      </c>
      <c r="B1449" s="4" t="s">
        <v>685</v>
      </c>
      <c r="C1449" s="13" t="s">
        <v>200</v>
      </c>
      <c r="D1449" s="19" t="s">
        <v>454</v>
      </c>
      <c r="E1449" s="14"/>
      <c r="F1449" s="19"/>
      <c r="G1449" s="1">
        <v>0</v>
      </c>
      <c r="H1449" s="1">
        <v>0</v>
      </c>
      <c r="I1449" s="1">
        <v>0</v>
      </c>
      <c r="J1449" s="1">
        <v>0</v>
      </c>
      <c r="K1449" s="1">
        <v>0</v>
      </c>
      <c r="L1449" s="1">
        <v>0</v>
      </c>
      <c r="M1449" s="1">
        <v>0</v>
      </c>
      <c r="N1449" s="1">
        <v>0</v>
      </c>
      <c r="O1449" s="1">
        <v>0</v>
      </c>
      <c r="P1449" s="1">
        <v>0</v>
      </c>
      <c r="Q1449" s="1">
        <f t="shared" ref="Q1449" si="1253">Q1447+Q1448</f>
        <v>0</v>
      </c>
    </row>
    <row r="1450" spans="1:17" ht="13.15" customHeight="1" x14ac:dyDescent="0.2">
      <c r="A1450" s="4" t="s">
        <v>198</v>
      </c>
      <c r="B1450" s="4" t="s">
        <v>685</v>
      </c>
      <c r="C1450" s="9" t="s">
        <v>199</v>
      </c>
      <c r="D1450" s="10" t="s">
        <v>676</v>
      </c>
      <c r="E1450" s="14"/>
      <c r="F1450" s="14"/>
      <c r="G1450" s="38" t="s">
        <v>709</v>
      </c>
      <c r="H1450" s="38" t="s">
        <v>709</v>
      </c>
      <c r="I1450" s="38" t="s">
        <v>709</v>
      </c>
      <c r="J1450" s="38" t="s">
        <v>709</v>
      </c>
      <c r="K1450" s="38" t="s">
        <v>709</v>
      </c>
      <c r="L1450" s="38" t="s">
        <v>709</v>
      </c>
      <c r="M1450" s="38" t="s">
        <v>709</v>
      </c>
      <c r="N1450" s="38" t="s">
        <v>709</v>
      </c>
      <c r="O1450" s="38" t="s">
        <v>709</v>
      </c>
      <c r="P1450" s="38" t="s">
        <v>709</v>
      </c>
      <c r="Q1450" s="38" t="str">
        <f t="shared" ref="Q1450" si="1254">IFERROR((Q1449/$Q1449)*100,"0.0")</f>
        <v>0.0</v>
      </c>
    </row>
    <row r="1451" spans="1:17" ht="13.15" customHeight="1" x14ac:dyDescent="0.2">
      <c r="A1451" s="4" t="s">
        <v>198</v>
      </c>
      <c r="B1451" s="4" t="s">
        <v>685</v>
      </c>
      <c r="C1451" s="9"/>
      <c r="D1451" s="10"/>
      <c r="E1451" s="14"/>
      <c r="F1451" s="14"/>
      <c r="G1451" s="24"/>
      <c r="H1451" s="24"/>
      <c r="I1451" s="24"/>
      <c r="J1451" s="24"/>
      <c r="K1451" s="24"/>
      <c r="L1451" s="24"/>
      <c r="M1451" s="24"/>
      <c r="N1451" s="24"/>
      <c r="O1451" s="24"/>
      <c r="P1451" s="24"/>
      <c r="Q1451" s="24"/>
    </row>
    <row r="1452" spans="1:17" ht="13.15" customHeight="1" x14ac:dyDescent="0.2">
      <c r="A1452" s="7" t="s">
        <v>681</v>
      </c>
      <c r="B1452" s="4" t="s">
        <v>682</v>
      </c>
      <c r="C1452" s="15"/>
      <c r="D1452" s="15"/>
      <c r="E1452" s="8" t="s">
        <v>683</v>
      </c>
      <c r="F1452" s="17"/>
      <c r="G1452" s="27"/>
      <c r="H1452" s="27"/>
      <c r="I1452" s="27"/>
      <c r="J1452" s="27"/>
      <c r="K1452" s="27"/>
      <c r="L1452" s="27"/>
      <c r="M1452" s="27"/>
      <c r="N1452" s="27"/>
      <c r="O1452" s="27"/>
      <c r="P1452" s="27"/>
      <c r="Q1452" s="27"/>
    </row>
    <row r="1453" spans="1:17" s="20" customFormat="1" ht="13.15" customHeight="1" x14ac:dyDescent="0.25">
      <c r="A1453" s="7" t="s">
        <v>681</v>
      </c>
      <c r="B1453" s="4" t="s">
        <v>682</v>
      </c>
      <c r="C1453" s="13" t="s">
        <v>200</v>
      </c>
      <c r="D1453" s="19" t="s">
        <v>674</v>
      </c>
      <c r="E1453" s="13"/>
      <c r="F1453" s="19"/>
      <c r="G1453" s="1">
        <v>0</v>
      </c>
      <c r="H1453" s="1">
        <v>0</v>
      </c>
      <c r="I1453" s="1">
        <v>0</v>
      </c>
      <c r="J1453" s="1">
        <v>0</v>
      </c>
      <c r="K1453" s="1">
        <v>0</v>
      </c>
      <c r="L1453" s="1">
        <v>0</v>
      </c>
      <c r="M1453" s="1">
        <v>0</v>
      </c>
      <c r="N1453" s="1">
        <v>0</v>
      </c>
      <c r="O1453" s="1">
        <v>0</v>
      </c>
      <c r="P1453" s="1">
        <v>0</v>
      </c>
      <c r="Q1453" s="1">
        <f t="shared" ref="Q1453:Q1454" si="1255">SUM(G1453:P1453)</f>
        <v>0</v>
      </c>
    </row>
    <row r="1454" spans="1:17" s="20" customFormat="1" ht="13.15" customHeight="1" x14ac:dyDescent="0.25">
      <c r="A1454" s="7" t="s">
        <v>681</v>
      </c>
      <c r="B1454" s="4" t="s">
        <v>682</v>
      </c>
      <c r="C1454" s="13" t="s">
        <v>200</v>
      </c>
      <c r="D1454" s="19" t="s">
        <v>675</v>
      </c>
      <c r="E1454" s="13"/>
      <c r="F1454" s="19"/>
      <c r="G1454" s="1">
        <v>0</v>
      </c>
      <c r="H1454" s="1">
        <v>0</v>
      </c>
      <c r="I1454" s="1">
        <v>0</v>
      </c>
      <c r="J1454" s="1">
        <v>0</v>
      </c>
      <c r="K1454" s="1">
        <v>0</v>
      </c>
      <c r="L1454" s="1">
        <v>0</v>
      </c>
      <c r="M1454" s="1">
        <v>0</v>
      </c>
      <c r="N1454" s="1">
        <v>0</v>
      </c>
      <c r="O1454" s="1">
        <v>0</v>
      </c>
      <c r="P1454" s="1">
        <v>0</v>
      </c>
      <c r="Q1454" s="1">
        <f t="shared" si="1255"/>
        <v>0</v>
      </c>
    </row>
    <row r="1455" spans="1:17" ht="13.15" customHeight="1" x14ac:dyDescent="0.25">
      <c r="A1455" s="7" t="s">
        <v>681</v>
      </c>
      <c r="B1455" s="4" t="s">
        <v>682</v>
      </c>
      <c r="C1455" s="13" t="s">
        <v>200</v>
      </c>
      <c r="D1455" s="19" t="s">
        <v>454</v>
      </c>
      <c r="E1455" s="14"/>
      <c r="F1455" s="19"/>
      <c r="G1455" s="1">
        <v>0</v>
      </c>
      <c r="H1455" s="1">
        <v>0</v>
      </c>
      <c r="I1455" s="1">
        <v>0</v>
      </c>
      <c r="J1455" s="1">
        <v>0</v>
      </c>
      <c r="K1455" s="1">
        <v>0</v>
      </c>
      <c r="L1455" s="1">
        <v>0</v>
      </c>
      <c r="M1455" s="1">
        <v>0</v>
      </c>
      <c r="N1455" s="1">
        <v>0</v>
      </c>
      <c r="O1455" s="1">
        <v>0</v>
      </c>
      <c r="P1455" s="1">
        <v>0</v>
      </c>
      <c r="Q1455" s="1">
        <f t="shared" ref="Q1455" si="1256">Q1453+Q1454</f>
        <v>0</v>
      </c>
    </row>
    <row r="1456" spans="1:17" ht="13.15" customHeight="1" x14ac:dyDescent="0.2">
      <c r="A1456" s="7" t="s">
        <v>681</v>
      </c>
      <c r="B1456" s="4" t="s">
        <v>682</v>
      </c>
      <c r="C1456" s="9" t="s">
        <v>199</v>
      </c>
      <c r="D1456" s="10" t="s">
        <v>676</v>
      </c>
      <c r="E1456" s="14"/>
      <c r="F1456" s="14"/>
      <c r="G1456" s="38" t="s">
        <v>709</v>
      </c>
      <c r="H1456" s="38" t="s">
        <v>709</v>
      </c>
      <c r="I1456" s="38" t="s">
        <v>709</v>
      </c>
      <c r="J1456" s="38" t="s">
        <v>709</v>
      </c>
      <c r="K1456" s="38" t="s">
        <v>709</v>
      </c>
      <c r="L1456" s="38" t="s">
        <v>709</v>
      </c>
      <c r="M1456" s="38" t="s">
        <v>709</v>
      </c>
      <c r="N1456" s="38" t="s">
        <v>709</v>
      </c>
      <c r="O1456" s="38" t="s">
        <v>709</v>
      </c>
      <c r="P1456" s="38" t="s">
        <v>709</v>
      </c>
      <c r="Q1456" s="38" t="str">
        <f t="shared" ref="Q1456" si="1257">IFERROR((Q1455/$Q1455)*100,"0.0")</f>
        <v>0.0</v>
      </c>
    </row>
    <row r="1457" spans="1:17" ht="13.15" customHeight="1" x14ac:dyDescent="0.2">
      <c r="A1457" s="7" t="s">
        <v>681</v>
      </c>
      <c r="B1457" s="4" t="s">
        <v>682</v>
      </c>
      <c r="C1457" s="9"/>
      <c r="D1457" s="10"/>
      <c r="E1457" s="14"/>
      <c r="F1457" s="14"/>
      <c r="G1457" s="24"/>
      <c r="H1457" s="24"/>
      <c r="I1457" s="24"/>
      <c r="J1457" s="24"/>
      <c r="K1457" s="24"/>
      <c r="L1457" s="24"/>
      <c r="M1457" s="24"/>
      <c r="N1457" s="24"/>
      <c r="O1457" s="24"/>
      <c r="P1457" s="24"/>
      <c r="Q1457" s="24"/>
    </row>
    <row r="1458" spans="1:17" ht="13.15" customHeight="1" x14ac:dyDescent="0.2">
      <c r="A1458" s="7" t="s">
        <v>687</v>
      </c>
      <c r="B1458" s="4" t="s">
        <v>689</v>
      </c>
      <c r="C1458" s="5"/>
      <c r="D1458" s="6"/>
      <c r="E1458" s="8" t="s">
        <v>688</v>
      </c>
      <c r="F1458" s="17"/>
      <c r="G1458" s="27"/>
      <c r="H1458" s="27"/>
      <c r="I1458" s="27"/>
      <c r="J1458" s="27"/>
      <c r="K1458" s="27"/>
      <c r="L1458" s="27"/>
      <c r="M1458" s="27"/>
      <c r="N1458" s="27"/>
      <c r="O1458" s="27"/>
      <c r="P1458" s="27"/>
      <c r="Q1458" s="27"/>
    </row>
    <row r="1459" spans="1:17" s="20" customFormat="1" ht="13.15" customHeight="1" x14ac:dyDescent="0.25">
      <c r="A1459" s="7" t="s">
        <v>687</v>
      </c>
      <c r="B1459" s="4" t="s">
        <v>689</v>
      </c>
      <c r="C1459" s="13" t="s">
        <v>200</v>
      </c>
      <c r="D1459" s="19" t="s">
        <v>674</v>
      </c>
      <c r="E1459" s="13"/>
      <c r="F1459" s="19"/>
      <c r="G1459" s="1">
        <v>0</v>
      </c>
      <c r="H1459" s="1">
        <v>0</v>
      </c>
      <c r="I1459" s="1">
        <v>0</v>
      </c>
      <c r="J1459" s="1">
        <v>0</v>
      </c>
      <c r="K1459" s="1">
        <v>0</v>
      </c>
      <c r="L1459" s="1">
        <v>0</v>
      </c>
      <c r="M1459" s="1">
        <v>0</v>
      </c>
      <c r="N1459" s="1">
        <v>0</v>
      </c>
      <c r="O1459" s="1">
        <v>0</v>
      </c>
      <c r="P1459" s="1">
        <v>0</v>
      </c>
      <c r="Q1459" s="1">
        <f t="shared" ref="Q1459:Q1460" si="1258">SUM(G1459:P1459)</f>
        <v>0</v>
      </c>
    </row>
    <row r="1460" spans="1:17" s="20" customFormat="1" ht="13.15" customHeight="1" x14ac:dyDescent="0.25">
      <c r="A1460" s="7" t="s">
        <v>687</v>
      </c>
      <c r="B1460" s="4" t="s">
        <v>689</v>
      </c>
      <c r="C1460" s="13" t="s">
        <v>200</v>
      </c>
      <c r="D1460" s="19" t="s">
        <v>675</v>
      </c>
      <c r="E1460" s="13"/>
      <c r="F1460" s="19"/>
      <c r="G1460" s="1">
        <v>0</v>
      </c>
      <c r="H1460" s="1">
        <v>0</v>
      </c>
      <c r="I1460" s="1">
        <v>0</v>
      </c>
      <c r="J1460" s="1">
        <v>0</v>
      </c>
      <c r="K1460" s="1">
        <v>0</v>
      </c>
      <c r="L1460" s="1">
        <v>0</v>
      </c>
      <c r="M1460" s="1">
        <v>0</v>
      </c>
      <c r="N1460" s="1">
        <v>0</v>
      </c>
      <c r="O1460" s="1">
        <v>0</v>
      </c>
      <c r="P1460" s="1">
        <v>0</v>
      </c>
      <c r="Q1460" s="1">
        <f t="shared" si="1258"/>
        <v>0</v>
      </c>
    </row>
    <row r="1461" spans="1:17" ht="13.15" customHeight="1" x14ac:dyDescent="0.25">
      <c r="A1461" s="7" t="s">
        <v>687</v>
      </c>
      <c r="B1461" s="4" t="s">
        <v>689</v>
      </c>
      <c r="C1461" s="13" t="s">
        <v>200</v>
      </c>
      <c r="D1461" s="19" t="s">
        <v>454</v>
      </c>
      <c r="E1461" s="14"/>
      <c r="F1461" s="19"/>
      <c r="G1461" s="1">
        <v>0</v>
      </c>
      <c r="H1461" s="1">
        <v>0</v>
      </c>
      <c r="I1461" s="1">
        <v>0</v>
      </c>
      <c r="J1461" s="1">
        <v>0</v>
      </c>
      <c r="K1461" s="1">
        <v>0</v>
      </c>
      <c r="L1461" s="1">
        <v>0</v>
      </c>
      <c r="M1461" s="1">
        <v>0</v>
      </c>
      <c r="N1461" s="1">
        <v>0</v>
      </c>
      <c r="O1461" s="1">
        <v>0</v>
      </c>
      <c r="P1461" s="1">
        <v>0</v>
      </c>
      <c r="Q1461" s="1">
        <f t="shared" ref="Q1461" si="1259">Q1459+Q1460</f>
        <v>0</v>
      </c>
    </row>
    <row r="1462" spans="1:17" ht="13.15" customHeight="1" x14ac:dyDescent="0.2">
      <c r="A1462" s="7" t="s">
        <v>687</v>
      </c>
      <c r="B1462" s="4" t="s">
        <v>689</v>
      </c>
      <c r="C1462" s="9" t="s">
        <v>199</v>
      </c>
      <c r="D1462" s="10" t="s">
        <v>676</v>
      </c>
      <c r="E1462" s="14"/>
      <c r="F1462" s="14"/>
      <c r="G1462" s="38" t="s">
        <v>709</v>
      </c>
      <c r="H1462" s="38" t="s">
        <v>709</v>
      </c>
      <c r="I1462" s="38" t="s">
        <v>709</v>
      </c>
      <c r="J1462" s="38" t="s">
        <v>709</v>
      </c>
      <c r="K1462" s="38" t="s">
        <v>709</v>
      </c>
      <c r="L1462" s="38" t="s">
        <v>709</v>
      </c>
      <c r="M1462" s="38" t="s">
        <v>709</v>
      </c>
      <c r="N1462" s="38" t="s">
        <v>709</v>
      </c>
      <c r="O1462" s="38" t="s">
        <v>709</v>
      </c>
      <c r="P1462" s="38" t="s">
        <v>709</v>
      </c>
      <c r="Q1462" s="38" t="str">
        <f t="shared" ref="Q1462" si="1260">IFERROR((Q1461/$Q1461)*100,"0.0")</f>
        <v>0.0</v>
      </c>
    </row>
    <row r="1463" spans="1:17" ht="13.15" customHeight="1" x14ac:dyDescent="0.2">
      <c r="A1463" s="7" t="s">
        <v>687</v>
      </c>
      <c r="B1463" s="4" t="s">
        <v>689</v>
      </c>
      <c r="C1463" s="9"/>
      <c r="D1463" s="10"/>
      <c r="E1463" s="14"/>
      <c r="F1463" s="14"/>
      <c r="G1463" s="24"/>
      <c r="H1463" s="24"/>
      <c r="I1463" s="24"/>
      <c r="J1463" s="24"/>
      <c r="K1463" s="24"/>
      <c r="L1463" s="24"/>
      <c r="M1463" s="24"/>
      <c r="N1463" s="24"/>
      <c r="O1463" s="24"/>
      <c r="P1463" s="24"/>
      <c r="Q1463" s="24"/>
    </row>
    <row r="1464" spans="1:17" ht="13.15" customHeight="1" x14ac:dyDescent="0.2">
      <c r="A1464" s="4" t="s">
        <v>33</v>
      </c>
      <c r="B1464" s="4" t="s">
        <v>636</v>
      </c>
      <c r="C1464" s="15"/>
      <c r="D1464" s="16"/>
      <c r="E1464" s="18" t="s">
        <v>220</v>
      </c>
      <c r="F1464" s="17"/>
      <c r="G1464" s="27"/>
      <c r="H1464" s="27"/>
      <c r="I1464" s="27"/>
      <c r="J1464" s="27"/>
      <c r="K1464" s="27"/>
      <c r="L1464" s="27"/>
      <c r="M1464" s="27"/>
      <c r="N1464" s="27"/>
      <c r="O1464" s="27"/>
      <c r="P1464" s="27"/>
      <c r="Q1464" s="27"/>
    </row>
    <row r="1465" spans="1:17" s="20" customFormat="1" ht="13.15" customHeight="1" x14ac:dyDescent="0.25">
      <c r="A1465" s="4" t="s">
        <v>33</v>
      </c>
      <c r="B1465" s="4" t="s">
        <v>636</v>
      </c>
      <c r="C1465" s="13" t="s">
        <v>200</v>
      </c>
      <c r="D1465" s="19" t="s">
        <v>674</v>
      </c>
      <c r="E1465" s="13"/>
      <c r="F1465" s="19"/>
      <c r="G1465" s="1">
        <v>0</v>
      </c>
      <c r="H1465" s="1">
        <v>0</v>
      </c>
      <c r="I1465" s="1">
        <v>0</v>
      </c>
      <c r="J1465" s="1">
        <v>0</v>
      </c>
      <c r="K1465" s="1">
        <v>0</v>
      </c>
      <c r="L1465" s="1">
        <v>0</v>
      </c>
      <c r="M1465" s="1">
        <v>11424048.379999999</v>
      </c>
      <c r="N1465" s="1">
        <v>0</v>
      </c>
      <c r="O1465" s="1">
        <v>0</v>
      </c>
      <c r="P1465" s="1">
        <v>0</v>
      </c>
      <c r="Q1465" s="1">
        <f t="shared" ref="Q1465:Q1466" si="1261">SUM(G1465:P1465)</f>
        <v>11424048.379999999</v>
      </c>
    </row>
    <row r="1466" spans="1:17" s="20" customFormat="1" ht="13.15" customHeight="1" x14ac:dyDescent="0.25">
      <c r="A1466" s="4" t="s">
        <v>33</v>
      </c>
      <c r="B1466" s="4" t="s">
        <v>636</v>
      </c>
      <c r="C1466" s="13" t="s">
        <v>200</v>
      </c>
      <c r="D1466" s="19" t="s">
        <v>675</v>
      </c>
      <c r="E1466" s="13"/>
      <c r="F1466" s="19"/>
      <c r="G1466" s="1">
        <v>0</v>
      </c>
      <c r="H1466" s="1">
        <v>0</v>
      </c>
      <c r="I1466" s="1">
        <v>0</v>
      </c>
      <c r="J1466" s="1">
        <v>0</v>
      </c>
      <c r="K1466" s="1">
        <v>0</v>
      </c>
      <c r="L1466" s="1">
        <v>0</v>
      </c>
      <c r="M1466" s="1">
        <v>0</v>
      </c>
      <c r="N1466" s="1">
        <v>0</v>
      </c>
      <c r="O1466" s="1">
        <v>0</v>
      </c>
      <c r="P1466" s="1">
        <v>0</v>
      </c>
      <c r="Q1466" s="1">
        <f t="shared" si="1261"/>
        <v>0</v>
      </c>
    </row>
    <row r="1467" spans="1:17" ht="13.15" customHeight="1" x14ac:dyDescent="0.25">
      <c r="A1467" s="4" t="s">
        <v>33</v>
      </c>
      <c r="B1467" s="4" t="s">
        <v>636</v>
      </c>
      <c r="C1467" s="13" t="s">
        <v>200</v>
      </c>
      <c r="D1467" s="19" t="s">
        <v>454</v>
      </c>
      <c r="E1467" s="14"/>
      <c r="F1467" s="19"/>
      <c r="G1467" s="1">
        <v>0</v>
      </c>
      <c r="H1467" s="1">
        <v>0</v>
      </c>
      <c r="I1467" s="1">
        <v>0</v>
      </c>
      <c r="J1467" s="1">
        <v>0</v>
      </c>
      <c r="K1467" s="1">
        <v>0</v>
      </c>
      <c r="L1467" s="1">
        <v>0</v>
      </c>
      <c r="M1467" s="1">
        <v>11424048.379999999</v>
      </c>
      <c r="N1467" s="1">
        <v>0</v>
      </c>
      <c r="O1467" s="1">
        <v>0</v>
      </c>
      <c r="P1467" s="1">
        <v>0</v>
      </c>
      <c r="Q1467" s="1">
        <f t="shared" ref="Q1467" si="1262">Q1465+Q1466</f>
        <v>11424048.379999999</v>
      </c>
    </row>
    <row r="1468" spans="1:17" ht="13.15" customHeight="1" x14ac:dyDescent="0.2">
      <c r="A1468" s="4" t="s">
        <v>33</v>
      </c>
      <c r="B1468" s="4" t="s">
        <v>636</v>
      </c>
      <c r="C1468" s="9" t="s">
        <v>199</v>
      </c>
      <c r="D1468" s="10" t="s">
        <v>676</v>
      </c>
      <c r="E1468" s="14"/>
      <c r="F1468" s="14"/>
      <c r="G1468" s="38">
        <v>0</v>
      </c>
      <c r="H1468" s="38">
        <v>0</v>
      </c>
      <c r="I1468" s="38">
        <v>0</v>
      </c>
      <c r="J1468" s="38">
        <v>0</v>
      </c>
      <c r="K1468" s="38">
        <v>0</v>
      </c>
      <c r="L1468" s="38">
        <v>0</v>
      </c>
      <c r="M1468" s="38">
        <v>100</v>
      </c>
      <c r="N1468" s="38">
        <v>0</v>
      </c>
      <c r="O1468" s="38">
        <v>0</v>
      </c>
      <c r="P1468" s="38">
        <v>0</v>
      </c>
      <c r="Q1468" s="38">
        <f t="shared" ref="Q1468" si="1263">IFERROR((Q1467/$Q1467)*100,"0.0")</f>
        <v>100</v>
      </c>
    </row>
    <row r="1469" spans="1:17" ht="13.15" customHeight="1" x14ac:dyDescent="0.2">
      <c r="A1469" s="4" t="s">
        <v>33</v>
      </c>
      <c r="B1469" s="4" t="s">
        <v>636</v>
      </c>
      <c r="C1469" s="9"/>
      <c r="D1469" s="10"/>
      <c r="E1469" s="14"/>
      <c r="F1469" s="14"/>
      <c r="G1469" s="24"/>
      <c r="H1469" s="24"/>
      <c r="I1469" s="24"/>
      <c r="J1469" s="24"/>
      <c r="K1469" s="24"/>
      <c r="L1469" s="24"/>
      <c r="M1469" s="24"/>
      <c r="N1469" s="24"/>
      <c r="O1469" s="24"/>
      <c r="P1469" s="24"/>
      <c r="Q1469" s="24"/>
    </row>
    <row r="1470" spans="1:17" ht="13.15" customHeight="1" x14ac:dyDescent="0.2">
      <c r="A1470" s="4" t="s">
        <v>155</v>
      </c>
      <c r="B1470" s="4" t="s">
        <v>637</v>
      </c>
      <c r="C1470" s="15"/>
      <c r="D1470" s="16"/>
      <c r="E1470" s="18" t="s">
        <v>219</v>
      </c>
      <c r="F1470" s="17"/>
      <c r="G1470" s="27"/>
      <c r="H1470" s="27"/>
      <c r="I1470" s="27"/>
      <c r="J1470" s="27"/>
      <c r="K1470" s="27"/>
      <c r="L1470" s="27"/>
      <c r="M1470" s="27"/>
      <c r="N1470" s="27"/>
      <c r="O1470" s="27"/>
      <c r="P1470" s="27"/>
      <c r="Q1470" s="27"/>
    </row>
    <row r="1471" spans="1:17" s="20" customFormat="1" ht="13.15" customHeight="1" x14ac:dyDescent="0.25">
      <c r="A1471" s="4" t="s">
        <v>155</v>
      </c>
      <c r="B1471" s="4" t="s">
        <v>637</v>
      </c>
      <c r="C1471" s="13" t="s">
        <v>200</v>
      </c>
      <c r="D1471" s="19" t="s">
        <v>674</v>
      </c>
      <c r="E1471" s="13"/>
      <c r="F1471" s="19"/>
      <c r="G1471" s="1">
        <v>0</v>
      </c>
      <c r="H1471" s="1">
        <v>0</v>
      </c>
      <c r="I1471" s="1">
        <v>0</v>
      </c>
      <c r="J1471" s="1">
        <v>0</v>
      </c>
      <c r="K1471" s="1">
        <v>0</v>
      </c>
      <c r="L1471" s="1">
        <v>0</v>
      </c>
      <c r="M1471" s="1">
        <v>1590255.91</v>
      </c>
      <c r="N1471" s="1">
        <v>0</v>
      </c>
      <c r="O1471" s="1">
        <v>0</v>
      </c>
      <c r="P1471" s="1">
        <v>0</v>
      </c>
      <c r="Q1471" s="1">
        <f t="shared" ref="Q1471:Q1472" si="1264">SUM(G1471:P1471)</f>
        <v>1590255.91</v>
      </c>
    </row>
    <row r="1472" spans="1:17" s="20" customFormat="1" ht="13.15" customHeight="1" x14ac:dyDescent="0.25">
      <c r="A1472" s="4" t="s">
        <v>155</v>
      </c>
      <c r="B1472" s="4" t="s">
        <v>637</v>
      </c>
      <c r="C1472" s="13" t="s">
        <v>200</v>
      </c>
      <c r="D1472" s="19" t="s">
        <v>675</v>
      </c>
      <c r="E1472" s="13"/>
      <c r="F1472" s="19"/>
      <c r="G1472" s="1">
        <v>0</v>
      </c>
      <c r="H1472" s="1">
        <v>0</v>
      </c>
      <c r="I1472" s="1">
        <v>0</v>
      </c>
      <c r="J1472" s="1">
        <v>0</v>
      </c>
      <c r="K1472" s="1">
        <v>0</v>
      </c>
      <c r="L1472" s="1">
        <v>0</v>
      </c>
      <c r="M1472" s="1">
        <v>5280.5</v>
      </c>
      <c r="N1472" s="1">
        <v>0</v>
      </c>
      <c r="O1472" s="1">
        <v>0</v>
      </c>
      <c r="P1472" s="1">
        <v>0</v>
      </c>
      <c r="Q1472" s="1">
        <f t="shared" si="1264"/>
        <v>5280.5</v>
      </c>
    </row>
    <row r="1473" spans="1:17" ht="13.15" customHeight="1" x14ac:dyDescent="0.25">
      <c r="A1473" s="4" t="s">
        <v>155</v>
      </c>
      <c r="B1473" s="4" t="s">
        <v>637</v>
      </c>
      <c r="C1473" s="13" t="s">
        <v>200</v>
      </c>
      <c r="D1473" s="19" t="s">
        <v>454</v>
      </c>
      <c r="E1473" s="14"/>
      <c r="F1473" s="19"/>
      <c r="G1473" s="1">
        <v>0</v>
      </c>
      <c r="H1473" s="1">
        <v>0</v>
      </c>
      <c r="I1473" s="1">
        <v>0</v>
      </c>
      <c r="J1473" s="1">
        <v>0</v>
      </c>
      <c r="K1473" s="1">
        <v>0</v>
      </c>
      <c r="L1473" s="1">
        <v>0</v>
      </c>
      <c r="M1473" s="1">
        <v>1595536.41</v>
      </c>
      <c r="N1473" s="1">
        <v>0</v>
      </c>
      <c r="O1473" s="1">
        <v>0</v>
      </c>
      <c r="P1473" s="1">
        <v>0</v>
      </c>
      <c r="Q1473" s="1">
        <f t="shared" ref="Q1473" si="1265">Q1471+Q1472</f>
        <v>1595536.41</v>
      </c>
    </row>
    <row r="1474" spans="1:17" ht="13.15" customHeight="1" x14ac:dyDescent="0.2">
      <c r="A1474" s="4" t="s">
        <v>155</v>
      </c>
      <c r="B1474" s="4" t="s">
        <v>637</v>
      </c>
      <c r="C1474" s="9" t="s">
        <v>199</v>
      </c>
      <c r="D1474" s="10" t="s">
        <v>676</v>
      </c>
      <c r="E1474" s="14"/>
      <c r="F1474" s="14"/>
      <c r="G1474" s="38">
        <v>0</v>
      </c>
      <c r="H1474" s="38">
        <v>0</v>
      </c>
      <c r="I1474" s="38">
        <v>0</v>
      </c>
      <c r="J1474" s="38">
        <v>0</v>
      </c>
      <c r="K1474" s="38">
        <v>0</v>
      </c>
      <c r="L1474" s="38">
        <v>0</v>
      </c>
      <c r="M1474" s="38">
        <v>100</v>
      </c>
      <c r="N1474" s="38">
        <v>0</v>
      </c>
      <c r="O1474" s="38">
        <v>0</v>
      </c>
      <c r="P1474" s="38">
        <v>0</v>
      </c>
      <c r="Q1474" s="38">
        <f t="shared" ref="Q1474" si="1266">IFERROR((Q1473/$Q1473)*100,"0.0")</f>
        <v>100</v>
      </c>
    </row>
    <row r="1475" spans="1:17" ht="13.15" customHeight="1" x14ac:dyDescent="0.2">
      <c r="A1475" s="4" t="s">
        <v>155</v>
      </c>
      <c r="B1475" s="4" t="s">
        <v>637</v>
      </c>
      <c r="C1475" s="9"/>
      <c r="D1475" s="10"/>
      <c r="E1475" s="14"/>
      <c r="F1475" s="14"/>
      <c r="G1475" s="24"/>
      <c r="H1475" s="24"/>
      <c r="I1475" s="24"/>
      <c r="J1475" s="24"/>
      <c r="K1475" s="24"/>
      <c r="L1475" s="24"/>
      <c r="M1475" s="24"/>
      <c r="N1475" s="24"/>
      <c r="O1475" s="24"/>
      <c r="P1475" s="24"/>
      <c r="Q1475" s="24"/>
    </row>
    <row r="1476" spans="1:17" ht="13.15" customHeight="1" x14ac:dyDescent="0.2">
      <c r="A1476" s="4" t="s">
        <v>109</v>
      </c>
      <c r="B1476" s="4" t="s">
        <v>638</v>
      </c>
      <c r="C1476" s="15"/>
      <c r="D1476" s="16"/>
      <c r="E1476" s="18" t="s">
        <v>218</v>
      </c>
      <c r="F1476" s="17"/>
      <c r="G1476" s="27"/>
      <c r="H1476" s="27"/>
      <c r="I1476" s="27"/>
      <c r="J1476" s="27"/>
      <c r="K1476" s="27"/>
      <c r="L1476" s="27"/>
      <c r="M1476" s="27"/>
      <c r="N1476" s="27"/>
      <c r="O1476" s="27"/>
      <c r="P1476" s="27"/>
      <c r="Q1476" s="27"/>
    </row>
    <row r="1477" spans="1:17" s="20" customFormat="1" ht="13.15" customHeight="1" x14ac:dyDescent="0.25">
      <c r="A1477" s="4" t="s">
        <v>109</v>
      </c>
      <c r="B1477" s="4" t="s">
        <v>638</v>
      </c>
      <c r="C1477" s="13" t="s">
        <v>200</v>
      </c>
      <c r="D1477" s="19" t="s">
        <v>674</v>
      </c>
      <c r="E1477" s="13"/>
      <c r="F1477" s="19"/>
      <c r="G1477" s="1">
        <v>144932.84</v>
      </c>
      <c r="H1477" s="1">
        <v>0</v>
      </c>
      <c r="I1477" s="1">
        <v>0</v>
      </c>
      <c r="J1477" s="1">
        <v>0</v>
      </c>
      <c r="K1477" s="1">
        <v>0</v>
      </c>
      <c r="L1477" s="1">
        <v>3130793.0999999996</v>
      </c>
      <c r="M1477" s="1">
        <v>391101.82999999996</v>
      </c>
      <c r="N1477" s="1">
        <v>1137222.92</v>
      </c>
      <c r="O1477" s="1">
        <v>0</v>
      </c>
      <c r="P1477" s="1">
        <v>0</v>
      </c>
      <c r="Q1477" s="1">
        <f t="shared" ref="Q1477:Q1478" si="1267">SUM(G1477:P1477)</f>
        <v>4804050.6899999995</v>
      </c>
    </row>
    <row r="1478" spans="1:17" s="20" customFormat="1" ht="13.15" customHeight="1" x14ac:dyDescent="0.25">
      <c r="A1478" s="4" t="s">
        <v>109</v>
      </c>
      <c r="B1478" s="4" t="s">
        <v>638</v>
      </c>
      <c r="C1478" s="13" t="s">
        <v>200</v>
      </c>
      <c r="D1478" s="19" t="s">
        <v>675</v>
      </c>
      <c r="E1478" s="13"/>
      <c r="F1478" s="19"/>
      <c r="G1478" s="1">
        <v>0</v>
      </c>
      <c r="H1478" s="1">
        <v>0</v>
      </c>
      <c r="I1478" s="1">
        <v>0</v>
      </c>
      <c r="J1478" s="1">
        <v>0</v>
      </c>
      <c r="K1478" s="1">
        <v>0</v>
      </c>
      <c r="L1478" s="1">
        <v>0</v>
      </c>
      <c r="M1478" s="1">
        <v>0</v>
      </c>
      <c r="N1478" s="1">
        <v>795.65</v>
      </c>
      <c r="O1478" s="1">
        <v>0</v>
      </c>
      <c r="P1478" s="1">
        <v>0</v>
      </c>
      <c r="Q1478" s="1">
        <f t="shared" si="1267"/>
        <v>795.65</v>
      </c>
    </row>
    <row r="1479" spans="1:17" ht="13.15" customHeight="1" x14ac:dyDescent="0.25">
      <c r="A1479" s="4" t="s">
        <v>109</v>
      </c>
      <c r="B1479" s="4" t="s">
        <v>638</v>
      </c>
      <c r="C1479" s="13" t="s">
        <v>200</v>
      </c>
      <c r="D1479" s="19" t="s">
        <v>454</v>
      </c>
      <c r="E1479" s="14"/>
      <c r="F1479" s="19"/>
      <c r="G1479" s="1">
        <v>144932.84</v>
      </c>
      <c r="H1479" s="1">
        <v>0</v>
      </c>
      <c r="I1479" s="1">
        <v>0</v>
      </c>
      <c r="J1479" s="1">
        <v>0</v>
      </c>
      <c r="K1479" s="1">
        <v>0</v>
      </c>
      <c r="L1479" s="1">
        <v>3130793.0999999996</v>
      </c>
      <c r="M1479" s="1">
        <v>391101.82999999996</v>
      </c>
      <c r="N1479" s="1">
        <v>1138018.5699999998</v>
      </c>
      <c r="O1479" s="1">
        <v>0</v>
      </c>
      <c r="P1479" s="1">
        <v>0</v>
      </c>
      <c r="Q1479" s="1">
        <f t="shared" ref="Q1479" si="1268">Q1477+Q1478</f>
        <v>4804846.34</v>
      </c>
    </row>
    <row r="1480" spans="1:17" ht="13.15" customHeight="1" x14ac:dyDescent="0.2">
      <c r="A1480" s="4" t="s">
        <v>109</v>
      </c>
      <c r="B1480" s="4" t="s">
        <v>638</v>
      </c>
      <c r="C1480" s="9" t="s">
        <v>199</v>
      </c>
      <c r="D1480" s="10" t="s">
        <v>676</v>
      </c>
      <c r="E1480" s="14"/>
      <c r="F1480" s="14"/>
      <c r="G1480" s="38">
        <v>3.0163886572905469</v>
      </c>
      <c r="H1480" s="38">
        <v>0</v>
      </c>
      <c r="I1480" s="38">
        <v>0</v>
      </c>
      <c r="J1480" s="38">
        <v>0</v>
      </c>
      <c r="K1480" s="38">
        <v>0</v>
      </c>
      <c r="L1480" s="38">
        <v>65.159068125371107</v>
      </c>
      <c r="M1480" s="38">
        <v>8.139736472821312</v>
      </c>
      <c r="N1480" s="38">
        <v>23.684806744517033</v>
      </c>
      <c r="O1480" s="38">
        <v>0</v>
      </c>
      <c r="P1480" s="38">
        <v>0</v>
      </c>
      <c r="Q1480" s="38">
        <f t="shared" ref="Q1480" si="1269">IFERROR((Q1479/$Q1479)*100,"0.0")</f>
        <v>100</v>
      </c>
    </row>
    <row r="1481" spans="1:17" ht="13.15" customHeight="1" x14ac:dyDescent="0.2">
      <c r="A1481" s="4" t="s">
        <v>109</v>
      </c>
      <c r="B1481" s="4" t="s">
        <v>638</v>
      </c>
      <c r="C1481" s="9"/>
      <c r="D1481" s="10"/>
      <c r="E1481" s="14"/>
      <c r="F1481" s="14"/>
      <c r="G1481" s="24"/>
      <c r="H1481" s="24"/>
      <c r="I1481" s="24"/>
      <c r="J1481" s="24"/>
      <c r="K1481" s="24"/>
      <c r="L1481" s="24"/>
      <c r="M1481" s="24"/>
      <c r="N1481" s="24"/>
      <c r="O1481" s="24"/>
      <c r="P1481" s="24"/>
      <c r="Q1481" s="24"/>
    </row>
    <row r="1482" spans="1:17" ht="13.15" customHeight="1" x14ac:dyDescent="0.2">
      <c r="A1482" s="4" t="s">
        <v>160</v>
      </c>
      <c r="B1482" s="4" t="s">
        <v>639</v>
      </c>
      <c r="C1482" s="15"/>
      <c r="D1482" s="16"/>
      <c r="E1482" s="18" t="s">
        <v>217</v>
      </c>
      <c r="F1482" s="17"/>
      <c r="G1482" s="27"/>
      <c r="H1482" s="27"/>
      <c r="I1482" s="27"/>
      <c r="J1482" s="27"/>
      <c r="K1482" s="27"/>
      <c r="L1482" s="27"/>
      <c r="M1482" s="27"/>
      <c r="N1482" s="27"/>
      <c r="O1482" s="27"/>
      <c r="P1482" s="27"/>
      <c r="Q1482" s="27"/>
    </row>
    <row r="1483" spans="1:17" s="20" customFormat="1" ht="13.15" customHeight="1" x14ac:dyDescent="0.25">
      <c r="A1483" s="4" t="s">
        <v>160</v>
      </c>
      <c r="B1483" s="4" t="s">
        <v>639</v>
      </c>
      <c r="C1483" s="13" t="s">
        <v>200</v>
      </c>
      <c r="D1483" s="19" t="s">
        <v>674</v>
      </c>
      <c r="E1483" s="13"/>
      <c r="F1483" s="19"/>
      <c r="G1483" s="1">
        <v>0</v>
      </c>
      <c r="H1483" s="1">
        <v>0</v>
      </c>
      <c r="I1483" s="1">
        <v>0</v>
      </c>
      <c r="J1483" s="1">
        <v>0</v>
      </c>
      <c r="K1483" s="1">
        <v>0</v>
      </c>
      <c r="L1483" s="1">
        <v>0</v>
      </c>
      <c r="M1483" s="1">
        <v>3609437.2300000004</v>
      </c>
      <c r="N1483" s="1">
        <v>0</v>
      </c>
      <c r="O1483" s="1">
        <v>0</v>
      </c>
      <c r="P1483" s="1">
        <v>0</v>
      </c>
      <c r="Q1483" s="1">
        <f t="shared" ref="Q1483:Q1484" si="1270">SUM(G1483:P1483)</f>
        <v>3609437.2300000004</v>
      </c>
    </row>
    <row r="1484" spans="1:17" s="20" customFormat="1" ht="13.15" customHeight="1" x14ac:dyDescent="0.25">
      <c r="A1484" s="4" t="s">
        <v>160</v>
      </c>
      <c r="B1484" s="4" t="s">
        <v>639</v>
      </c>
      <c r="C1484" s="13" t="s">
        <v>200</v>
      </c>
      <c r="D1484" s="19" t="s">
        <v>675</v>
      </c>
      <c r="E1484" s="13"/>
      <c r="F1484" s="19"/>
      <c r="G1484" s="1">
        <v>0</v>
      </c>
      <c r="H1484" s="1">
        <v>0</v>
      </c>
      <c r="I1484" s="1">
        <v>0</v>
      </c>
      <c r="J1484" s="1">
        <v>0</v>
      </c>
      <c r="K1484" s="1">
        <v>0</v>
      </c>
      <c r="L1484" s="1">
        <v>0</v>
      </c>
      <c r="M1484" s="1">
        <v>0</v>
      </c>
      <c r="N1484" s="1">
        <v>0</v>
      </c>
      <c r="O1484" s="1">
        <v>0</v>
      </c>
      <c r="P1484" s="1">
        <v>0</v>
      </c>
      <c r="Q1484" s="1">
        <f t="shared" si="1270"/>
        <v>0</v>
      </c>
    </row>
    <row r="1485" spans="1:17" ht="13.15" customHeight="1" x14ac:dyDescent="0.25">
      <c r="A1485" s="4" t="s">
        <v>160</v>
      </c>
      <c r="B1485" s="4" t="s">
        <v>639</v>
      </c>
      <c r="C1485" s="13" t="s">
        <v>200</v>
      </c>
      <c r="D1485" s="19" t="s">
        <v>454</v>
      </c>
      <c r="E1485" s="14"/>
      <c r="F1485" s="19"/>
      <c r="G1485" s="1">
        <v>0</v>
      </c>
      <c r="H1485" s="1">
        <v>0</v>
      </c>
      <c r="I1485" s="1">
        <v>0</v>
      </c>
      <c r="J1485" s="1">
        <v>0</v>
      </c>
      <c r="K1485" s="1">
        <v>0</v>
      </c>
      <c r="L1485" s="1">
        <v>0</v>
      </c>
      <c r="M1485" s="1">
        <v>3609437.2300000004</v>
      </c>
      <c r="N1485" s="1">
        <v>0</v>
      </c>
      <c r="O1485" s="1">
        <v>0</v>
      </c>
      <c r="P1485" s="1">
        <v>0</v>
      </c>
      <c r="Q1485" s="1">
        <f t="shared" ref="Q1485" si="1271">Q1483+Q1484</f>
        <v>3609437.2300000004</v>
      </c>
    </row>
    <row r="1486" spans="1:17" ht="13.15" customHeight="1" x14ac:dyDescent="0.2">
      <c r="A1486" s="4" t="s">
        <v>160</v>
      </c>
      <c r="B1486" s="4" t="s">
        <v>639</v>
      </c>
      <c r="C1486" s="9" t="s">
        <v>199</v>
      </c>
      <c r="D1486" s="10" t="s">
        <v>676</v>
      </c>
      <c r="E1486" s="14"/>
      <c r="F1486" s="14"/>
      <c r="G1486" s="38">
        <v>0</v>
      </c>
      <c r="H1486" s="38">
        <v>0</v>
      </c>
      <c r="I1486" s="38">
        <v>0</v>
      </c>
      <c r="J1486" s="38">
        <v>0</v>
      </c>
      <c r="K1486" s="38">
        <v>0</v>
      </c>
      <c r="L1486" s="38">
        <v>0</v>
      </c>
      <c r="M1486" s="38">
        <v>100</v>
      </c>
      <c r="N1486" s="38">
        <v>0</v>
      </c>
      <c r="O1486" s="38">
        <v>0</v>
      </c>
      <c r="P1486" s="38">
        <v>0</v>
      </c>
      <c r="Q1486" s="38">
        <f t="shared" ref="Q1486" si="1272">IFERROR((Q1485/$Q1485)*100,"0.0")</f>
        <v>100</v>
      </c>
    </row>
    <row r="1487" spans="1:17" ht="13.15" customHeight="1" x14ac:dyDescent="0.2">
      <c r="A1487" s="4" t="s">
        <v>160</v>
      </c>
      <c r="B1487" s="4" t="s">
        <v>639</v>
      </c>
      <c r="C1487" s="9"/>
      <c r="D1487" s="10"/>
      <c r="E1487" s="14"/>
      <c r="F1487" s="14"/>
      <c r="G1487" s="24"/>
      <c r="H1487" s="24"/>
      <c r="I1487" s="24"/>
      <c r="J1487" s="24"/>
      <c r="K1487" s="24"/>
      <c r="L1487" s="24"/>
      <c r="M1487" s="24"/>
      <c r="N1487" s="24"/>
      <c r="O1487" s="24"/>
      <c r="P1487" s="24"/>
      <c r="Q1487" s="24"/>
    </row>
    <row r="1488" spans="1:17" ht="13.15" customHeight="1" x14ac:dyDescent="0.2">
      <c r="A1488" s="4" t="s">
        <v>62</v>
      </c>
      <c r="B1488" s="4" t="s">
        <v>640</v>
      </c>
      <c r="C1488" s="15"/>
      <c r="D1488" s="16"/>
      <c r="E1488" s="18" t="s">
        <v>216</v>
      </c>
      <c r="F1488" s="17"/>
      <c r="G1488" s="27"/>
      <c r="H1488" s="27"/>
      <c r="I1488" s="27"/>
      <c r="J1488" s="27"/>
      <c r="K1488" s="27"/>
      <c r="L1488" s="27"/>
      <c r="M1488" s="27"/>
      <c r="N1488" s="27"/>
      <c r="O1488" s="27"/>
      <c r="P1488" s="27"/>
      <c r="Q1488" s="27"/>
    </row>
    <row r="1489" spans="1:17" s="20" customFormat="1" ht="13.15" customHeight="1" x14ac:dyDescent="0.25">
      <c r="A1489" s="4" t="s">
        <v>62</v>
      </c>
      <c r="B1489" s="4" t="s">
        <v>640</v>
      </c>
      <c r="C1489" s="13" t="s">
        <v>200</v>
      </c>
      <c r="D1489" s="19" t="s">
        <v>674</v>
      </c>
      <c r="E1489" s="13"/>
      <c r="F1489" s="19"/>
      <c r="G1489" s="1">
        <v>0</v>
      </c>
      <c r="H1489" s="1">
        <v>0</v>
      </c>
      <c r="I1489" s="1">
        <v>0</v>
      </c>
      <c r="J1489" s="1">
        <v>0</v>
      </c>
      <c r="K1489" s="1">
        <v>0</v>
      </c>
      <c r="L1489" s="1">
        <v>3083751.439999999</v>
      </c>
      <c r="M1489" s="1">
        <v>4959685.9799999986</v>
      </c>
      <c r="N1489" s="1">
        <v>0</v>
      </c>
      <c r="O1489" s="1">
        <v>0</v>
      </c>
      <c r="P1489" s="1">
        <v>0</v>
      </c>
      <c r="Q1489" s="1">
        <f t="shared" ref="Q1489:Q1490" si="1273">SUM(G1489:P1489)</f>
        <v>8043437.4199999981</v>
      </c>
    </row>
    <row r="1490" spans="1:17" s="20" customFormat="1" ht="13.15" customHeight="1" x14ac:dyDescent="0.25">
      <c r="A1490" s="4" t="s">
        <v>62</v>
      </c>
      <c r="B1490" s="4" t="s">
        <v>640</v>
      </c>
      <c r="C1490" s="13" t="s">
        <v>200</v>
      </c>
      <c r="D1490" s="19" t="s">
        <v>675</v>
      </c>
      <c r="E1490" s="13"/>
      <c r="F1490" s="19"/>
      <c r="G1490" s="1">
        <v>0</v>
      </c>
      <c r="H1490" s="1">
        <v>0</v>
      </c>
      <c r="I1490" s="1">
        <v>0</v>
      </c>
      <c r="J1490" s="1">
        <v>0</v>
      </c>
      <c r="K1490" s="1">
        <v>0</v>
      </c>
      <c r="L1490" s="1">
        <v>1064.98</v>
      </c>
      <c r="M1490" s="1">
        <v>0</v>
      </c>
      <c r="N1490" s="1">
        <v>0</v>
      </c>
      <c r="O1490" s="1">
        <v>0</v>
      </c>
      <c r="P1490" s="1">
        <v>0</v>
      </c>
      <c r="Q1490" s="1">
        <f t="shared" si="1273"/>
        <v>1064.98</v>
      </c>
    </row>
    <row r="1491" spans="1:17" ht="13.15" customHeight="1" x14ac:dyDescent="0.25">
      <c r="A1491" s="4" t="s">
        <v>62</v>
      </c>
      <c r="B1491" s="4" t="s">
        <v>640</v>
      </c>
      <c r="C1491" s="13" t="s">
        <v>200</v>
      </c>
      <c r="D1491" s="19" t="s">
        <v>454</v>
      </c>
      <c r="E1491" s="14"/>
      <c r="F1491" s="19"/>
      <c r="G1491" s="1">
        <v>0</v>
      </c>
      <c r="H1491" s="1">
        <v>0</v>
      </c>
      <c r="I1491" s="1">
        <v>0</v>
      </c>
      <c r="J1491" s="1">
        <v>0</v>
      </c>
      <c r="K1491" s="1">
        <v>0</v>
      </c>
      <c r="L1491" s="1">
        <v>3084816.419999999</v>
      </c>
      <c r="M1491" s="1">
        <v>4959685.9799999986</v>
      </c>
      <c r="N1491" s="1">
        <v>0</v>
      </c>
      <c r="O1491" s="1">
        <v>0</v>
      </c>
      <c r="P1491" s="1">
        <v>0</v>
      </c>
      <c r="Q1491" s="1">
        <f t="shared" ref="Q1491" si="1274">Q1489+Q1490</f>
        <v>8044502.3999999985</v>
      </c>
    </row>
    <row r="1492" spans="1:17" ht="13.15" customHeight="1" x14ac:dyDescent="0.2">
      <c r="A1492" s="4" t="s">
        <v>62</v>
      </c>
      <c r="B1492" s="4" t="s">
        <v>640</v>
      </c>
      <c r="C1492" s="9" t="s">
        <v>199</v>
      </c>
      <c r="D1492" s="10" t="s">
        <v>676</v>
      </c>
      <c r="E1492" s="14"/>
      <c r="F1492" s="14"/>
      <c r="G1492" s="38">
        <v>0</v>
      </c>
      <c r="H1492" s="38">
        <v>0</v>
      </c>
      <c r="I1492" s="38">
        <v>0</v>
      </c>
      <c r="J1492" s="38">
        <v>0</v>
      </c>
      <c r="K1492" s="38">
        <v>0</v>
      </c>
      <c r="L1492" s="38">
        <v>38.346889174897875</v>
      </c>
      <c r="M1492" s="38">
        <v>61.653110825102118</v>
      </c>
      <c r="N1492" s="38">
        <v>0</v>
      </c>
      <c r="O1492" s="38">
        <v>0</v>
      </c>
      <c r="P1492" s="38">
        <v>0</v>
      </c>
      <c r="Q1492" s="38">
        <f t="shared" ref="Q1492" si="1275">IFERROR((Q1491/$Q1491)*100,"0.0")</f>
        <v>100</v>
      </c>
    </row>
    <row r="1493" spans="1:17" ht="13.15" customHeight="1" x14ac:dyDescent="0.2">
      <c r="A1493" s="4" t="s">
        <v>62</v>
      </c>
      <c r="B1493" s="4" t="s">
        <v>640</v>
      </c>
      <c r="C1493" s="9"/>
      <c r="D1493" s="10"/>
      <c r="E1493" s="14"/>
      <c r="F1493" s="14"/>
      <c r="G1493" s="24"/>
      <c r="H1493" s="24"/>
      <c r="I1493" s="24"/>
      <c r="J1493" s="24"/>
      <c r="K1493" s="24"/>
      <c r="L1493" s="24"/>
      <c r="M1493" s="24"/>
      <c r="N1493" s="24"/>
      <c r="O1493" s="24"/>
      <c r="P1493" s="24"/>
      <c r="Q1493" s="24"/>
    </row>
    <row r="1494" spans="1:17" ht="13.15" customHeight="1" x14ac:dyDescent="0.2">
      <c r="A1494" s="4" t="s">
        <v>152</v>
      </c>
      <c r="B1494" s="4" t="s">
        <v>641</v>
      </c>
      <c r="C1494" s="15"/>
      <c r="D1494" s="16"/>
      <c r="E1494" s="18" t="s">
        <v>215</v>
      </c>
      <c r="F1494" s="17"/>
      <c r="G1494" s="27"/>
      <c r="H1494" s="27"/>
      <c r="I1494" s="27"/>
      <c r="J1494" s="27"/>
      <c r="K1494" s="27"/>
      <c r="L1494" s="27"/>
      <c r="M1494" s="27"/>
      <c r="N1494" s="27"/>
      <c r="O1494" s="27"/>
      <c r="P1494" s="27"/>
      <c r="Q1494" s="27"/>
    </row>
    <row r="1495" spans="1:17" s="20" customFormat="1" ht="13.15" customHeight="1" x14ac:dyDescent="0.25">
      <c r="A1495" s="4" t="s">
        <v>152</v>
      </c>
      <c r="B1495" s="4" t="s">
        <v>641</v>
      </c>
      <c r="C1495" s="13" t="s">
        <v>200</v>
      </c>
      <c r="D1495" s="19" t="s">
        <v>674</v>
      </c>
      <c r="E1495" s="13"/>
      <c r="F1495" s="19"/>
      <c r="G1495" s="1">
        <v>0</v>
      </c>
      <c r="H1495" s="1">
        <v>0</v>
      </c>
      <c r="I1495" s="1">
        <v>0</v>
      </c>
      <c r="J1495" s="1">
        <v>0</v>
      </c>
      <c r="K1495" s="1">
        <v>304788.07000000007</v>
      </c>
      <c r="L1495" s="1">
        <v>0</v>
      </c>
      <c r="M1495" s="1">
        <v>2358532.2300000004</v>
      </c>
      <c r="N1495" s="1">
        <v>0</v>
      </c>
      <c r="O1495" s="1">
        <v>0</v>
      </c>
      <c r="P1495" s="1">
        <v>0</v>
      </c>
      <c r="Q1495" s="1">
        <f t="shared" ref="Q1495:Q1496" si="1276">SUM(G1495:P1495)</f>
        <v>2663320.3000000007</v>
      </c>
    </row>
    <row r="1496" spans="1:17" s="20" customFormat="1" ht="13.15" customHeight="1" x14ac:dyDescent="0.25">
      <c r="A1496" s="4" t="s">
        <v>152</v>
      </c>
      <c r="B1496" s="4" t="s">
        <v>641</v>
      </c>
      <c r="C1496" s="13" t="s">
        <v>200</v>
      </c>
      <c r="D1496" s="19" t="s">
        <v>675</v>
      </c>
      <c r="E1496" s="13"/>
      <c r="F1496" s="19"/>
      <c r="G1496" s="1">
        <v>0</v>
      </c>
      <c r="H1496" s="1">
        <v>0</v>
      </c>
      <c r="I1496" s="1">
        <v>0</v>
      </c>
      <c r="J1496" s="1">
        <v>0</v>
      </c>
      <c r="K1496" s="1">
        <v>0</v>
      </c>
      <c r="L1496" s="1">
        <v>0</v>
      </c>
      <c r="M1496" s="1">
        <v>0</v>
      </c>
      <c r="N1496" s="1">
        <v>0</v>
      </c>
      <c r="O1496" s="1">
        <v>0</v>
      </c>
      <c r="P1496" s="1">
        <v>0</v>
      </c>
      <c r="Q1496" s="1">
        <f t="shared" si="1276"/>
        <v>0</v>
      </c>
    </row>
    <row r="1497" spans="1:17" ht="13.15" customHeight="1" x14ac:dyDescent="0.25">
      <c r="A1497" s="4" t="s">
        <v>152</v>
      </c>
      <c r="B1497" s="4" t="s">
        <v>641</v>
      </c>
      <c r="C1497" s="13" t="s">
        <v>200</v>
      </c>
      <c r="D1497" s="19" t="s">
        <v>454</v>
      </c>
      <c r="E1497" s="14"/>
      <c r="F1497" s="19"/>
      <c r="G1497" s="1">
        <v>0</v>
      </c>
      <c r="H1497" s="1">
        <v>0</v>
      </c>
      <c r="I1497" s="1">
        <v>0</v>
      </c>
      <c r="J1497" s="1">
        <v>0</v>
      </c>
      <c r="K1497" s="1">
        <v>304788.07000000007</v>
      </c>
      <c r="L1497" s="1">
        <v>0</v>
      </c>
      <c r="M1497" s="1">
        <v>2358532.2300000004</v>
      </c>
      <c r="N1497" s="1">
        <v>0</v>
      </c>
      <c r="O1497" s="1">
        <v>0</v>
      </c>
      <c r="P1497" s="1">
        <v>0</v>
      </c>
      <c r="Q1497" s="1">
        <f t="shared" ref="Q1497" si="1277">Q1495+Q1496</f>
        <v>2663320.3000000007</v>
      </c>
    </row>
    <row r="1498" spans="1:17" ht="13.15" customHeight="1" x14ac:dyDescent="0.2">
      <c r="A1498" s="4" t="s">
        <v>152</v>
      </c>
      <c r="B1498" s="4" t="s">
        <v>641</v>
      </c>
      <c r="C1498" s="9" t="s">
        <v>199</v>
      </c>
      <c r="D1498" s="10" t="s">
        <v>676</v>
      </c>
      <c r="E1498" s="14"/>
      <c r="F1498" s="14"/>
      <c r="G1498" s="38">
        <v>0</v>
      </c>
      <c r="H1498" s="38">
        <v>0</v>
      </c>
      <c r="I1498" s="38">
        <v>0</v>
      </c>
      <c r="J1498" s="38">
        <v>0</v>
      </c>
      <c r="K1498" s="38">
        <v>11.443913448938153</v>
      </c>
      <c r="L1498" s="38">
        <v>0</v>
      </c>
      <c r="M1498" s="38">
        <v>88.556086551061838</v>
      </c>
      <c r="N1498" s="38">
        <v>0</v>
      </c>
      <c r="O1498" s="38">
        <v>0</v>
      </c>
      <c r="P1498" s="38">
        <v>0</v>
      </c>
      <c r="Q1498" s="38">
        <f t="shared" ref="Q1498" si="1278">IFERROR((Q1497/$Q1497)*100,"0.0")</f>
        <v>100</v>
      </c>
    </row>
    <row r="1499" spans="1:17" ht="13.15" customHeight="1" x14ac:dyDescent="0.2">
      <c r="A1499" s="4" t="s">
        <v>152</v>
      </c>
      <c r="B1499" s="4" t="s">
        <v>641</v>
      </c>
      <c r="C1499" s="9"/>
      <c r="D1499" s="10"/>
      <c r="E1499" s="14"/>
      <c r="F1499" s="14"/>
      <c r="G1499" s="24"/>
      <c r="H1499" s="24"/>
      <c r="I1499" s="24"/>
      <c r="J1499" s="24"/>
      <c r="K1499" s="24"/>
      <c r="L1499" s="24"/>
      <c r="M1499" s="24"/>
      <c r="N1499" s="24"/>
      <c r="O1499" s="24"/>
      <c r="P1499" s="24"/>
      <c r="Q1499" s="24"/>
    </row>
    <row r="1500" spans="1:17" ht="13.15" customHeight="1" x14ac:dyDescent="0.2">
      <c r="A1500" s="4" t="s">
        <v>165</v>
      </c>
      <c r="B1500" s="4" t="s">
        <v>642</v>
      </c>
      <c r="C1500" s="15"/>
      <c r="D1500" s="16"/>
      <c r="E1500" s="18" t="s">
        <v>214</v>
      </c>
      <c r="F1500" s="17"/>
      <c r="G1500" s="27"/>
      <c r="H1500" s="27"/>
      <c r="I1500" s="27"/>
      <c r="J1500" s="27"/>
      <c r="K1500" s="27"/>
      <c r="L1500" s="27"/>
      <c r="M1500" s="27"/>
      <c r="N1500" s="27"/>
      <c r="O1500" s="27"/>
      <c r="P1500" s="27"/>
      <c r="Q1500" s="27"/>
    </row>
    <row r="1501" spans="1:17" s="20" customFormat="1" ht="13.15" customHeight="1" x14ac:dyDescent="0.25">
      <c r="A1501" s="4" t="s">
        <v>165</v>
      </c>
      <c r="B1501" s="4" t="s">
        <v>642</v>
      </c>
      <c r="C1501" s="13" t="s">
        <v>200</v>
      </c>
      <c r="D1501" s="19" t="s">
        <v>674</v>
      </c>
      <c r="E1501" s="13"/>
      <c r="F1501" s="19"/>
      <c r="G1501" s="1">
        <v>1468303.77</v>
      </c>
      <c r="H1501" s="1">
        <v>414931.12</v>
      </c>
      <c r="I1501" s="1">
        <v>643057.28999999992</v>
      </c>
      <c r="J1501" s="1">
        <v>0</v>
      </c>
      <c r="K1501" s="1">
        <v>0</v>
      </c>
      <c r="L1501" s="1">
        <v>8585.5299999999988</v>
      </c>
      <c r="M1501" s="1">
        <v>646134.89</v>
      </c>
      <c r="N1501" s="1">
        <v>0</v>
      </c>
      <c r="O1501" s="1">
        <v>0</v>
      </c>
      <c r="P1501" s="1">
        <v>0</v>
      </c>
      <c r="Q1501" s="1">
        <f t="shared" ref="Q1501:Q1502" si="1279">SUM(G1501:P1501)</f>
        <v>3181012.6</v>
      </c>
    </row>
    <row r="1502" spans="1:17" s="20" customFormat="1" ht="13.15" customHeight="1" x14ac:dyDescent="0.25">
      <c r="A1502" s="4" t="s">
        <v>165</v>
      </c>
      <c r="B1502" s="4" t="s">
        <v>642</v>
      </c>
      <c r="C1502" s="13" t="s">
        <v>200</v>
      </c>
      <c r="D1502" s="19" t="s">
        <v>675</v>
      </c>
      <c r="E1502" s="13"/>
      <c r="F1502" s="19"/>
      <c r="G1502" s="1">
        <v>0</v>
      </c>
      <c r="H1502" s="1">
        <v>0</v>
      </c>
      <c r="I1502" s="1">
        <v>0</v>
      </c>
      <c r="J1502" s="1">
        <v>0</v>
      </c>
      <c r="K1502" s="1">
        <v>0</v>
      </c>
      <c r="L1502" s="1">
        <v>0</v>
      </c>
      <c r="M1502" s="1">
        <v>0</v>
      </c>
      <c r="N1502" s="1">
        <v>0</v>
      </c>
      <c r="O1502" s="1">
        <v>0</v>
      </c>
      <c r="P1502" s="1">
        <v>0</v>
      </c>
      <c r="Q1502" s="1">
        <f t="shared" si="1279"/>
        <v>0</v>
      </c>
    </row>
    <row r="1503" spans="1:17" ht="13.15" customHeight="1" x14ac:dyDescent="0.25">
      <c r="A1503" s="4" t="s">
        <v>165</v>
      </c>
      <c r="B1503" s="4" t="s">
        <v>642</v>
      </c>
      <c r="C1503" s="13" t="s">
        <v>200</v>
      </c>
      <c r="D1503" s="19" t="s">
        <v>454</v>
      </c>
      <c r="E1503" s="14"/>
      <c r="F1503" s="19"/>
      <c r="G1503" s="1">
        <v>1468303.77</v>
      </c>
      <c r="H1503" s="1">
        <v>414931.12</v>
      </c>
      <c r="I1503" s="1">
        <v>643057.28999999992</v>
      </c>
      <c r="J1503" s="1">
        <v>0</v>
      </c>
      <c r="K1503" s="1">
        <v>0</v>
      </c>
      <c r="L1503" s="1">
        <v>8585.5299999999988</v>
      </c>
      <c r="M1503" s="1">
        <v>646134.89</v>
      </c>
      <c r="N1503" s="1">
        <v>0</v>
      </c>
      <c r="O1503" s="1">
        <v>0</v>
      </c>
      <c r="P1503" s="1">
        <v>0</v>
      </c>
      <c r="Q1503" s="1">
        <f t="shared" ref="Q1503" si="1280">Q1501+Q1502</f>
        <v>3181012.6</v>
      </c>
    </row>
    <row r="1504" spans="1:17" ht="13.15" customHeight="1" x14ac:dyDescent="0.2">
      <c r="A1504" s="4" t="s">
        <v>165</v>
      </c>
      <c r="B1504" s="4" t="s">
        <v>642</v>
      </c>
      <c r="C1504" s="9" t="s">
        <v>199</v>
      </c>
      <c r="D1504" s="10" t="s">
        <v>676</v>
      </c>
      <c r="E1504" s="14"/>
      <c r="F1504" s="14"/>
      <c r="G1504" s="38">
        <v>46.1583764239098</v>
      </c>
      <c r="H1504" s="38">
        <v>13.043994858744036</v>
      </c>
      <c r="I1504" s="38">
        <v>20.215490186992653</v>
      </c>
      <c r="J1504" s="38">
        <v>0</v>
      </c>
      <c r="K1504" s="38">
        <v>0</v>
      </c>
      <c r="L1504" s="38">
        <v>0.2698992767271654</v>
      </c>
      <c r="M1504" s="38">
        <v>20.312239253626345</v>
      </c>
      <c r="N1504" s="38">
        <v>0</v>
      </c>
      <c r="O1504" s="38">
        <v>0</v>
      </c>
      <c r="P1504" s="38">
        <v>0</v>
      </c>
      <c r="Q1504" s="38">
        <f t="shared" ref="Q1504" si="1281">IFERROR((Q1503/$Q1503)*100,"0.0")</f>
        <v>100</v>
      </c>
    </row>
    <row r="1505" spans="1:17" ht="13.15" customHeight="1" x14ac:dyDescent="0.2">
      <c r="A1505" s="4" t="s">
        <v>165</v>
      </c>
      <c r="B1505" s="4" t="s">
        <v>642</v>
      </c>
      <c r="C1505" s="9"/>
      <c r="D1505" s="10"/>
      <c r="E1505" s="14"/>
      <c r="F1505" s="14"/>
      <c r="G1505" s="24"/>
      <c r="H1505" s="24"/>
      <c r="I1505" s="24"/>
      <c r="J1505" s="24"/>
      <c r="K1505" s="24"/>
      <c r="L1505" s="24"/>
      <c r="M1505" s="24"/>
      <c r="N1505" s="24"/>
      <c r="O1505" s="24"/>
      <c r="P1505" s="24"/>
      <c r="Q1505" s="24"/>
    </row>
    <row r="1506" spans="1:17" ht="13.15" customHeight="1" x14ac:dyDescent="0.2">
      <c r="A1506" s="4" t="s">
        <v>112</v>
      </c>
      <c r="B1506" s="4" t="s">
        <v>643</v>
      </c>
      <c r="C1506" s="15"/>
      <c r="D1506" s="16"/>
      <c r="E1506" s="18" t="s">
        <v>213</v>
      </c>
      <c r="F1506" s="17"/>
      <c r="G1506" s="27"/>
      <c r="H1506" s="27"/>
      <c r="I1506" s="27"/>
      <c r="J1506" s="27"/>
      <c r="K1506" s="27"/>
      <c r="L1506" s="27"/>
      <c r="M1506" s="27"/>
      <c r="N1506" s="27"/>
      <c r="O1506" s="27"/>
      <c r="P1506" s="27"/>
      <c r="Q1506" s="27"/>
    </row>
    <row r="1507" spans="1:17" s="20" customFormat="1" ht="13.15" customHeight="1" x14ac:dyDescent="0.25">
      <c r="A1507" s="4" t="s">
        <v>112</v>
      </c>
      <c r="B1507" s="4" t="s">
        <v>643</v>
      </c>
      <c r="C1507" s="13" t="s">
        <v>200</v>
      </c>
      <c r="D1507" s="19" t="s">
        <v>674</v>
      </c>
      <c r="E1507" s="13"/>
      <c r="F1507" s="19"/>
      <c r="G1507" s="1">
        <v>0</v>
      </c>
      <c r="H1507" s="1">
        <v>0</v>
      </c>
      <c r="I1507" s="1">
        <v>0</v>
      </c>
      <c r="J1507" s="1">
        <v>0</v>
      </c>
      <c r="K1507" s="1">
        <v>0</v>
      </c>
      <c r="L1507" s="1">
        <v>0</v>
      </c>
      <c r="M1507" s="1">
        <v>1202908.18</v>
      </c>
      <c r="N1507" s="1">
        <v>0</v>
      </c>
      <c r="O1507" s="1">
        <v>0</v>
      </c>
      <c r="P1507" s="1">
        <v>0</v>
      </c>
      <c r="Q1507" s="1">
        <f t="shared" ref="Q1507:Q1508" si="1282">SUM(G1507:P1507)</f>
        <v>1202908.18</v>
      </c>
    </row>
    <row r="1508" spans="1:17" s="20" customFormat="1" ht="13.15" customHeight="1" x14ac:dyDescent="0.25">
      <c r="A1508" s="4" t="s">
        <v>112</v>
      </c>
      <c r="B1508" s="4" t="s">
        <v>643</v>
      </c>
      <c r="C1508" s="13" t="s">
        <v>200</v>
      </c>
      <c r="D1508" s="19" t="s">
        <v>675</v>
      </c>
      <c r="E1508" s="13"/>
      <c r="F1508" s="19"/>
      <c r="G1508" s="1">
        <v>0</v>
      </c>
      <c r="H1508" s="1">
        <v>0</v>
      </c>
      <c r="I1508" s="1">
        <v>0</v>
      </c>
      <c r="J1508" s="1">
        <v>0</v>
      </c>
      <c r="K1508" s="1">
        <v>0</v>
      </c>
      <c r="L1508" s="1">
        <v>0</v>
      </c>
      <c r="M1508" s="1">
        <v>0</v>
      </c>
      <c r="N1508" s="1">
        <v>0</v>
      </c>
      <c r="O1508" s="1">
        <v>0</v>
      </c>
      <c r="P1508" s="1">
        <v>0</v>
      </c>
      <c r="Q1508" s="1">
        <f t="shared" si="1282"/>
        <v>0</v>
      </c>
    </row>
    <row r="1509" spans="1:17" ht="13.15" customHeight="1" x14ac:dyDescent="0.25">
      <c r="A1509" s="4" t="s">
        <v>112</v>
      </c>
      <c r="B1509" s="4" t="s">
        <v>643</v>
      </c>
      <c r="C1509" s="13" t="s">
        <v>200</v>
      </c>
      <c r="D1509" s="19" t="s">
        <v>454</v>
      </c>
      <c r="E1509" s="14"/>
      <c r="F1509" s="19"/>
      <c r="G1509" s="1">
        <v>0</v>
      </c>
      <c r="H1509" s="1">
        <v>0</v>
      </c>
      <c r="I1509" s="1">
        <v>0</v>
      </c>
      <c r="J1509" s="1">
        <v>0</v>
      </c>
      <c r="K1509" s="1">
        <v>0</v>
      </c>
      <c r="L1509" s="1">
        <v>0</v>
      </c>
      <c r="M1509" s="1">
        <v>1202908.18</v>
      </c>
      <c r="N1509" s="1">
        <v>0</v>
      </c>
      <c r="O1509" s="1">
        <v>0</v>
      </c>
      <c r="P1509" s="1">
        <v>0</v>
      </c>
      <c r="Q1509" s="1">
        <f t="shared" ref="Q1509" si="1283">Q1507+Q1508</f>
        <v>1202908.18</v>
      </c>
    </row>
    <row r="1510" spans="1:17" ht="13.15" customHeight="1" x14ac:dyDescent="0.2">
      <c r="A1510" s="4" t="s">
        <v>112</v>
      </c>
      <c r="B1510" s="4" t="s">
        <v>643</v>
      </c>
      <c r="C1510" s="9" t="s">
        <v>199</v>
      </c>
      <c r="D1510" s="10" t="s">
        <v>676</v>
      </c>
      <c r="E1510" s="14"/>
      <c r="F1510" s="14"/>
      <c r="G1510" s="38">
        <v>0</v>
      </c>
      <c r="H1510" s="38">
        <v>0</v>
      </c>
      <c r="I1510" s="38">
        <v>0</v>
      </c>
      <c r="J1510" s="38">
        <v>0</v>
      </c>
      <c r="K1510" s="38">
        <v>0</v>
      </c>
      <c r="L1510" s="38">
        <v>0</v>
      </c>
      <c r="M1510" s="38">
        <v>100</v>
      </c>
      <c r="N1510" s="38">
        <v>0</v>
      </c>
      <c r="O1510" s="38">
        <v>0</v>
      </c>
      <c r="P1510" s="38">
        <v>0</v>
      </c>
      <c r="Q1510" s="38">
        <f t="shared" ref="Q1510" si="1284">IFERROR((Q1509/$Q1509)*100,"0.0")</f>
        <v>100</v>
      </c>
    </row>
    <row r="1511" spans="1:17" ht="13.15" customHeight="1" x14ac:dyDescent="0.2">
      <c r="A1511" s="4" t="s">
        <v>112</v>
      </c>
      <c r="B1511" s="4" t="s">
        <v>643</v>
      </c>
      <c r="C1511" s="9"/>
      <c r="D1511" s="10"/>
      <c r="E1511" s="14"/>
      <c r="F1511" s="14"/>
      <c r="G1511" s="24"/>
      <c r="H1511" s="24"/>
      <c r="I1511" s="24"/>
      <c r="J1511" s="24"/>
      <c r="K1511" s="24"/>
      <c r="L1511" s="24"/>
      <c r="M1511" s="24"/>
      <c r="N1511" s="24"/>
      <c r="O1511" s="24"/>
      <c r="P1511" s="24"/>
      <c r="Q1511" s="24"/>
    </row>
    <row r="1512" spans="1:17" ht="13.15" customHeight="1" x14ac:dyDescent="0.2">
      <c r="A1512" s="4" t="s">
        <v>97</v>
      </c>
      <c r="B1512" s="4" t="s">
        <v>644</v>
      </c>
      <c r="C1512" s="15"/>
      <c r="D1512" s="16"/>
      <c r="E1512" s="18" t="s">
        <v>212</v>
      </c>
      <c r="F1512" s="17"/>
      <c r="G1512" s="27"/>
      <c r="H1512" s="27"/>
      <c r="I1512" s="27"/>
      <c r="J1512" s="27"/>
      <c r="K1512" s="27"/>
      <c r="L1512" s="27"/>
      <c r="M1512" s="27"/>
      <c r="N1512" s="27"/>
      <c r="O1512" s="27"/>
      <c r="P1512" s="27"/>
      <c r="Q1512" s="27"/>
    </row>
    <row r="1513" spans="1:17" s="20" customFormat="1" ht="13.15" customHeight="1" x14ac:dyDescent="0.25">
      <c r="A1513" s="4" t="s">
        <v>97</v>
      </c>
      <c r="B1513" s="4" t="s">
        <v>644</v>
      </c>
      <c r="C1513" s="13" t="s">
        <v>200</v>
      </c>
      <c r="D1513" s="19" t="s">
        <v>674</v>
      </c>
      <c r="E1513" s="13"/>
      <c r="F1513" s="19"/>
      <c r="G1513" s="1">
        <v>0</v>
      </c>
      <c r="H1513" s="1">
        <v>0</v>
      </c>
      <c r="I1513" s="1">
        <v>0</v>
      </c>
      <c r="J1513" s="1">
        <v>0</v>
      </c>
      <c r="K1513" s="1">
        <v>0</v>
      </c>
      <c r="L1513" s="1">
        <v>0</v>
      </c>
      <c r="M1513" s="1">
        <v>1007936.9500000001</v>
      </c>
      <c r="N1513" s="1">
        <v>0</v>
      </c>
      <c r="O1513" s="1">
        <v>0</v>
      </c>
      <c r="P1513" s="1">
        <v>0</v>
      </c>
      <c r="Q1513" s="1">
        <f t="shared" ref="Q1513:Q1514" si="1285">SUM(G1513:P1513)</f>
        <v>1007936.9500000001</v>
      </c>
    </row>
    <row r="1514" spans="1:17" s="20" customFormat="1" ht="13.15" customHeight="1" x14ac:dyDescent="0.25">
      <c r="A1514" s="4" t="s">
        <v>97</v>
      </c>
      <c r="B1514" s="4" t="s">
        <v>644</v>
      </c>
      <c r="C1514" s="13" t="s">
        <v>200</v>
      </c>
      <c r="D1514" s="19" t="s">
        <v>675</v>
      </c>
      <c r="E1514" s="13"/>
      <c r="F1514" s="19"/>
      <c r="G1514" s="1">
        <v>0</v>
      </c>
      <c r="H1514" s="1">
        <v>0</v>
      </c>
      <c r="I1514" s="1">
        <v>0</v>
      </c>
      <c r="J1514" s="1">
        <v>0</v>
      </c>
      <c r="K1514" s="1">
        <v>0</v>
      </c>
      <c r="L1514" s="1">
        <v>0</v>
      </c>
      <c r="M1514" s="1">
        <v>0</v>
      </c>
      <c r="N1514" s="1">
        <v>0</v>
      </c>
      <c r="O1514" s="1">
        <v>0</v>
      </c>
      <c r="P1514" s="1">
        <v>0</v>
      </c>
      <c r="Q1514" s="1">
        <f t="shared" si="1285"/>
        <v>0</v>
      </c>
    </row>
    <row r="1515" spans="1:17" ht="13.15" customHeight="1" x14ac:dyDescent="0.25">
      <c r="A1515" s="4" t="s">
        <v>97</v>
      </c>
      <c r="B1515" s="4" t="s">
        <v>644</v>
      </c>
      <c r="C1515" s="13" t="s">
        <v>200</v>
      </c>
      <c r="D1515" s="19" t="s">
        <v>454</v>
      </c>
      <c r="E1515" s="14"/>
      <c r="F1515" s="19"/>
      <c r="G1515" s="1">
        <v>0</v>
      </c>
      <c r="H1515" s="1">
        <v>0</v>
      </c>
      <c r="I1515" s="1">
        <v>0</v>
      </c>
      <c r="J1515" s="1">
        <v>0</v>
      </c>
      <c r="K1515" s="1">
        <v>0</v>
      </c>
      <c r="L1515" s="1">
        <v>0</v>
      </c>
      <c r="M1515" s="1">
        <v>1007936.9500000001</v>
      </c>
      <c r="N1515" s="1">
        <v>0</v>
      </c>
      <c r="O1515" s="1">
        <v>0</v>
      </c>
      <c r="P1515" s="1">
        <v>0</v>
      </c>
      <c r="Q1515" s="1">
        <f t="shared" ref="Q1515" si="1286">Q1513+Q1514</f>
        <v>1007936.9500000001</v>
      </c>
    </row>
    <row r="1516" spans="1:17" ht="13.15" customHeight="1" x14ac:dyDescent="0.2">
      <c r="A1516" s="4" t="s">
        <v>97</v>
      </c>
      <c r="B1516" s="4" t="s">
        <v>644</v>
      </c>
      <c r="C1516" s="9" t="s">
        <v>199</v>
      </c>
      <c r="D1516" s="10" t="s">
        <v>676</v>
      </c>
      <c r="E1516" s="14"/>
      <c r="F1516" s="14"/>
      <c r="G1516" s="38">
        <v>0</v>
      </c>
      <c r="H1516" s="38">
        <v>0</v>
      </c>
      <c r="I1516" s="38">
        <v>0</v>
      </c>
      <c r="J1516" s="38">
        <v>0</v>
      </c>
      <c r="K1516" s="38">
        <v>0</v>
      </c>
      <c r="L1516" s="38">
        <v>0</v>
      </c>
      <c r="M1516" s="38">
        <v>100</v>
      </c>
      <c r="N1516" s="38">
        <v>0</v>
      </c>
      <c r="O1516" s="38">
        <v>0</v>
      </c>
      <c r="P1516" s="38">
        <v>0</v>
      </c>
      <c r="Q1516" s="38">
        <f t="shared" ref="Q1516" si="1287">IFERROR((Q1515/$Q1515)*100,"0.0")</f>
        <v>100</v>
      </c>
    </row>
    <row r="1517" spans="1:17" ht="13.15" customHeight="1" x14ac:dyDescent="0.2">
      <c r="A1517" s="4" t="s">
        <v>97</v>
      </c>
      <c r="B1517" s="4" t="s">
        <v>644</v>
      </c>
      <c r="C1517" s="9"/>
      <c r="D1517" s="10"/>
      <c r="E1517" s="14"/>
      <c r="F1517" s="14"/>
      <c r="G1517" s="24"/>
      <c r="H1517" s="24"/>
      <c r="I1517" s="24"/>
      <c r="J1517" s="24"/>
      <c r="K1517" s="24"/>
      <c r="L1517" s="24"/>
      <c r="M1517" s="24"/>
      <c r="N1517" s="24"/>
      <c r="O1517" s="24"/>
      <c r="P1517" s="24"/>
      <c r="Q1517" s="24"/>
    </row>
    <row r="1518" spans="1:17" ht="13.15" customHeight="1" x14ac:dyDescent="0.2">
      <c r="A1518" s="4" t="s">
        <v>140</v>
      </c>
      <c r="B1518" s="4" t="s">
        <v>645</v>
      </c>
      <c r="C1518" s="15"/>
      <c r="D1518" s="16"/>
      <c r="E1518" s="18" t="s">
        <v>211</v>
      </c>
      <c r="F1518" s="17"/>
      <c r="G1518" s="27"/>
      <c r="H1518" s="27"/>
      <c r="I1518" s="27"/>
      <c r="J1518" s="27"/>
      <c r="K1518" s="27"/>
      <c r="L1518" s="27"/>
      <c r="M1518" s="27"/>
      <c r="N1518" s="27"/>
      <c r="O1518" s="27"/>
      <c r="P1518" s="27"/>
      <c r="Q1518" s="27"/>
    </row>
    <row r="1519" spans="1:17" s="20" customFormat="1" ht="13.15" customHeight="1" x14ac:dyDescent="0.25">
      <c r="A1519" s="4" t="s">
        <v>140</v>
      </c>
      <c r="B1519" s="4" t="s">
        <v>645</v>
      </c>
      <c r="C1519" s="13" t="s">
        <v>200</v>
      </c>
      <c r="D1519" s="19" t="s">
        <v>674</v>
      </c>
      <c r="E1519" s="13"/>
      <c r="F1519" s="19"/>
      <c r="G1519" s="1">
        <v>0</v>
      </c>
      <c r="H1519" s="1">
        <v>0</v>
      </c>
      <c r="I1519" s="1">
        <v>0</v>
      </c>
      <c r="J1519" s="1">
        <v>0</v>
      </c>
      <c r="K1519" s="1">
        <v>0</v>
      </c>
      <c r="L1519" s="1">
        <v>0</v>
      </c>
      <c r="M1519" s="1">
        <v>1883990.96</v>
      </c>
      <c r="N1519" s="1">
        <v>0</v>
      </c>
      <c r="O1519" s="1">
        <v>0</v>
      </c>
      <c r="P1519" s="1">
        <v>0</v>
      </c>
      <c r="Q1519" s="1">
        <f t="shared" ref="Q1519:Q1520" si="1288">SUM(G1519:P1519)</f>
        <v>1883990.96</v>
      </c>
    </row>
    <row r="1520" spans="1:17" s="20" customFormat="1" ht="13.15" customHeight="1" x14ac:dyDescent="0.25">
      <c r="A1520" s="4" t="s">
        <v>140</v>
      </c>
      <c r="B1520" s="4" t="s">
        <v>645</v>
      </c>
      <c r="C1520" s="13" t="s">
        <v>200</v>
      </c>
      <c r="D1520" s="19" t="s">
        <v>675</v>
      </c>
      <c r="E1520" s="13"/>
      <c r="F1520" s="19"/>
      <c r="G1520" s="1">
        <v>0</v>
      </c>
      <c r="H1520" s="1">
        <v>0</v>
      </c>
      <c r="I1520" s="1">
        <v>0</v>
      </c>
      <c r="J1520" s="1">
        <v>0</v>
      </c>
      <c r="K1520" s="1">
        <v>0</v>
      </c>
      <c r="L1520" s="1">
        <v>0</v>
      </c>
      <c r="M1520" s="1">
        <v>0</v>
      </c>
      <c r="N1520" s="1">
        <v>0</v>
      </c>
      <c r="O1520" s="1">
        <v>0</v>
      </c>
      <c r="P1520" s="1">
        <v>0</v>
      </c>
      <c r="Q1520" s="1">
        <f t="shared" si="1288"/>
        <v>0</v>
      </c>
    </row>
    <row r="1521" spans="1:17" ht="13.15" customHeight="1" x14ac:dyDescent="0.25">
      <c r="A1521" s="4" t="s">
        <v>140</v>
      </c>
      <c r="B1521" s="4" t="s">
        <v>645</v>
      </c>
      <c r="C1521" s="13" t="s">
        <v>200</v>
      </c>
      <c r="D1521" s="19" t="s">
        <v>454</v>
      </c>
      <c r="E1521" s="14"/>
      <c r="F1521" s="19"/>
      <c r="G1521" s="1">
        <v>0</v>
      </c>
      <c r="H1521" s="1">
        <v>0</v>
      </c>
      <c r="I1521" s="1">
        <v>0</v>
      </c>
      <c r="J1521" s="1">
        <v>0</v>
      </c>
      <c r="K1521" s="1">
        <v>0</v>
      </c>
      <c r="L1521" s="1">
        <v>0</v>
      </c>
      <c r="M1521" s="1">
        <v>1883990.96</v>
      </c>
      <c r="N1521" s="1">
        <v>0</v>
      </c>
      <c r="O1521" s="1">
        <v>0</v>
      </c>
      <c r="P1521" s="1">
        <v>0</v>
      </c>
      <c r="Q1521" s="1">
        <f t="shared" ref="Q1521" si="1289">Q1519+Q1520</f>
        <v>1883990.96</v>
      </c>
    </row>
    <row r="1522" spans="1:17" ht="13.15" customHeight="1" x14ac:dyDescent="0.2">
      <c r="A1522" s="4" t="s">
        <v>140</v>
      </c>
      <c r="B1522" s="4" t="s">
        <v>645</v>
      </c>
      <c r="C1522" s="9" t="s">
        <v>199</v>
      </c>
      <c r="D1522" s="10" t="s">
        <v>676</v>
      </c>
      <c r="E1522" s="14"/>
      <c r="F1522" s="14"/>
      <c r="G1522" s="38">
        <v>0</v>
      </c>
      <c r="H1522" s="38">
        <v>0</v>
      </c>
      <c r="I1522" s="38">
        <v>0</v>
      </c>
      <c r="J1522" s="38">
        <v>0</v>
      </c>
      <c r="K1522" s="38">
        <v>0</v>
      </c>
      <c r="L1522" s="38">
        <v>0</v>
      </c>
      <c r="M1522" s="38">
        <v>100</v>
      </c>
      <c r="N1522" s="38">
        <v>0</v>
      </c>
      <c r="O1522" s="38">
        <v>0</v>
      </c>
      <c r="P1522" s="38">
        <v>0</v>
      </c>
      <c r="Q1522" s="38">
        <f t="shared" ref="Q1522" si="1290">IFERROR((Q1521/$Q1521)*100,"0.0")</f>
        <v>100</v>
      </c>
    </row>
    <row r="1523" spans="1:17" ht="13.15" customHeight="1" x14ac:dyDescent="0.2">
      <c r="A1523" s="4" t="s">
        <v>140</v>
      </c>
      <c r="B1523" s="4" t="s">
        <v>645</v>
      </c>
      <c r="C1523" s="9"/>
      <c r="D1523" s="10"/>
      <c r="E1523" s="14"/>
      <c r="F1523" s="14"/>
      <c r="G1523" s="24"/>
      <c r="H1523" s="24"/>
      <c r="I1523" s="24"/>
      <c r="J1523" s="24"/>
      <c r="K1523" s="24"/>
      <c r="L1523" s="24"/>
      <c r="M1523" s="24"/>
      <c r="N1523" s="24"/>
      <c r="O1523" s="24"/>
      <c r="P1523" s="24"/>
      <c r="Q1523" s="24"/>
    </row>
    <row r="1524" spans="1:17" ht="13.15" customHeight="1" x14ac:dyDescent="0.2">
      <c r="A1524" s="4" t="s">
        <v>142</v>
      </c>
      <c r="B1524" s="4" t="s">
        <v>646</v>
      </c>
      <c r="C1524" s="15"/>
      <c r="D1524" s="16"/>
      <c r="E1524" s="18" t="s">
        <v>210</v>
      </c>
      <c r="F1524" s="17"/>
      <c r="G1524" s="27"/>
      <c r="H1524" s="27"/>
      <c r="I1524" s="27"/>
      <c r="J1524" s="27"/>
      <c r="K1524" s="27"/>
      <c r="L1524" s="27"/>
      <c r="M1524" s="27"/>
      <c r="N1524" s="27"/>
      <c r="O1524" s="27"/>
      <c r="P1524" s="27"/>
      <c r="Q1524" s="27"/>
    </row>
    <row r="1525" spans="1:17" s="20" customFormat="1" ht="13.15" customHeight="1" x14ac:dyDescent="0.25">
      <c r="A1525" s="4" t="s">
        <v>142</v>
      </c>
      <c r="B1525" s="4" t="s">
        <v>646</v>
      </c>
      <c r="C1525" s="13" t="s">
        <v>200</v>
      </c>
      <c r="D1525" s="19" t="s">
        <v>674</v>
      </c>
      <c r="E1525" s="13"/>
      <c r="F1525" s="19"/>
      <c r="G1525" s="1">
        <v>0</v>
      </c>
      <c r="H1525" s="1">
        <v>0</v>
      </c>
      <c r="I1525" s="1">
        <v>0</v>
      </c>
      <c r="J1525" s="1">
        <v>0</v>
      </c>
      <c r="K1525" s="1">
        <v>0</v>
      </c>
      <c r="L1525" s="1">
        <v>0</v>
      </c>
      <c r="M1525" s="1">
        <v>0</v>
      </c>
      <c r="N1525" s="1">
        <v>0</v>
      </c>
      <c r="O1525" s="1">
        <v>0</v>
      </c>
      <c r="P1525" s="1">
        <v>0</v>
      </c>
      <c r="Q1525" s="1">
        <f t="shared" ref="Q1525:Q1526" si="1291">SUM(G1525:P1525)</f>
        <v>0</v>
      </c>
    </row>
    <row r="1526" spans="1:17" s="20" customFormat="1" ht="13.15" customHeight="1" x14ac:dyDescent="0.25">
      <c r="A1526" s="4" t="s">
        <v>142</v>
      </c>
      <c r="B1526" s="4" t="s">
        <v>646</v>
      </c>
      <c r="C1526" s="13" t="s">
        <v>200</v>
      </c>
      <c r="D1526" s="19" t="s">
        <v>675</v>
      </c>
      <c r="E1526" s="13"/>
      <c r="F1526" s="19"/>
      <c r="G1526" s="1">
        <v>0</v>
      </c>
      <c r="H1526" s="1">
        <v>0</v>
      </c>
      <c r="I1526" s="1">
        <v>0</v>
      </c>
      <c r="J1526" s="1">
        <v>0</v>
      </c>
      <c r="K1526" s="1">
        <v>0</v>
      </c>
      <c r="L1526" s="1">
        <v>0</v>
      </c>
      <c r="M1526" s="1">
        <v>0</v>
      </c>
      <c r="N1526" s="1">
        <v>0</v>
      </c>
      <c r="O1526" s="1">
        <v>0</v>
      </c>
      <c r="P1526" s="1">
        <v>0</v>
      </c>
      <c r="Q1526" s="1">
        <f t="shared" si="1291"/>
        <v>0</v>
      </c>
    </row>
    <row r="1527" spans="1:17" ht="13.15" customHeight="1" x14ac:dyDescent="0.25">
      <c r="A1527" s="4" t="s">
        <v>142</v>
      </c>
      <c r="B1527" s="4" t="s">
        <v>646</v>
      </c>
      <c r="C1527" s="13" t="s">
        <v>200</v>
      </c>
      <c r="D1527" s="19" t="s">
        <v>454</v>
      </c>
      <c r="E1527" s="14"/>
      <c r="F1527" s="19"/>
      <c r="G1527" s="1">
        <v>0</v>
      </c>
      <c r="H1527" s="1">
        <v>0</v>
      </c>
      <c r="I1527" s="1">
        <v>0</v>
      </c>
      <c r="J1527" s="1">
        <v>0</v>
      </c>
      <c r="K1527" s="1">
        <v>0</v>
      </c>
      <c r="L1527" s="1">
        <v>0</v>
      </c>
      <c r="M1527" s="1">
        <v>0</v>
      </c>
      <c r="N1527" s="1">
        <v>0</v>
      </c>
      <c r="O1527" s="1">
        <v>0</v>
      </c>
      <c r="P1527" s="1">
        <v>0</v>
      </c>
      <c r="Q1527" s="1">
        <f t="shared" ref="Q1527" si="1292">Q1525+Q1526</f>
        <v>0</v>
      </c>
    </row>
    <row r="1528" spans="1:17" ht="13.15" customHeight="1" x14ac:dyDescent="0.2">
      <c r="A1528" s="4" t="s">
        <v>142</v>
      </c>
      <c r="B1528" s="4" t="s">
        <v>646</v>
      </c>
      <c r="C1528" s="9" t="s">
        <v>199</v>
      </c>
      <c r="D1528" s="10" t="s">
        <v>676</v>
      </c>
      <c r="E1528" s="14"/>
      <c r="F1528" s="14"/>
      <c r="G1528" s="38" t="s">
        <v>709</v>
      </c>
      <c r="H1528" s="38" t="s">
        <v>709</v>
      </c>
      <c r="I1528" s="38" t="s">
        <v>709</v>
      </c>
      <c r="J1528" s="38" t="s">
        <v>709</v>
      </c>
      <c r="K1528" s="38" t="s">
        <v>709</v>
      </c>
      <c r="L1528" s="38" t="s">
        <v>709</v>
      </c>
      <c r="M1528" s="38" t="s">
        <v>709</v>
      </c>
      <c r="N1528" s="38" t="s">
        <v>709</v>
      </c>
      <c r="O1528" s="38" t="s">
        <v>709</v>
      </c>
      <c r="P1528" s="38" t="s">
        <v>709</v>
      </c>
      <c r="Q1528" s="38" t="str">
        <f t="shared" ref="Q1528" si="1293">IFERROR((Q1527/$Q1527)*100,"0.0")</f>
        <v>0.0</v>
      </c>
    </row>
    <row r="1529" spans="1:17" ht="13.15" customHeight="1" x14ac:dyDescent="0.2">
      <c r="A1529" s="4" t="s">
        <v>142</v>
      </c>
      <c r="B1529" s="4" t="s">
        <v>646</v>
      </c>
      <c r="C1529" s="9"/>
      <c r="D1529" s="10"/>
      <c r="E1529" s="14"/>
      <c r="F1529" s="14"/>
      <c r="G1529" s="24"/>
      <c r="H1529" s="24"/>
      <c r="I1529" s="24"/>
      <c r="J1529" s="24"/>
      <c r="K1529" s="24"/>
      <c r="L1529" s="24"/>
      <c r="M1529" s="24"/>
      <c r="N1529" s="24"/>
      <c r="O1529" s="24"/>
      <c r="P1529" s="24"/>
      <c r="Q1529" s="24"/>
    </row>
    <row r="1530" spans="1:17" ht="13.15" customHeight="1" x14ac:dyDescent="0.2">
      <c r="A1530" s="4" t="s">
        <v>145</v>
      </c>
      <c r="B1530" s="4" t="s">
        <v>647</v>
      </c>
      <c r="C1530" s="15"/>
      <c r="D1530" s="16"/>
      <c r="E1530" s="18" t="s">
        <v>209</v>
      </c>
      <c r="F1530" s="17"/>
      <c r="G1530" s="27"/>
      <c r="H1530" s="27"/>
      <c r="I1530" s="27"/>
      <c r="J1530" s="27"/>
      <c r="K1530" s="27"/>
      <c r="L1530" s="27"/>
      <c r="M1530" s="27"/>
      <c r="N1530" s="27"/>
      <c r="O1530" s="27"/>
      <c r="P1530" s="27"/>
      <c r="Q1530" s="27"/>
    </row>
    <row r="1531" spans="1:17" s="20" customFormat="1" ht="13.15" customHeight="1" x14ac:dyDescent="0.25">
      <c r="A1531" s="4" t="s">
        <v>145</v>
      </c>
      <c r="B1531" s="4" t="s">
        <v>647</v>
      </c>
      <c r="C1531" s="13" t="s">
        <v>200</v>
      </c>
      <c r="D1531" s="19" t="s">
        <v>674</v>
      </c>
      <c r="E1531" s="13"/>
      <c r="F1531" s="19"/>
      <c r="G1531" s="1">
        <v>122877.84</v>
      </c>
      <c r="H1531" s="1">
        <v>0</v>
      </c>
      <c r="I1531" s="1">
        <v>8826.4600000000009</v>
      </c>
      <c r="J1531" s="1">
        <v>0</v>
      </c>
      <c r="K1531" s="1">
        <v>0</v>
      </c>
      <c r="L1531" s="1">
        <v>0</v>
      </c>
      <c r="M1531" s="1">
        <v>549639.45000000007</v>
      </c>
      <c r="N1531" s="1">
        <v>0</v>
      </c>
      <c r="O1531" s="1">
        <v>0</v>
      </c>
      <c r="P1531" s="1">
        <v>0</v>
      </c>
      <c r="Q1531" s="1">
        <f t="shared" ref="Q1531:Q1532" si="1294">SUM(G1531:P1531)</f>
        <v>681343.75</v>
      </c>
    </row>
    <row r="1532" spans="1:17" s="20" customFormat="1" ht="13.15" customHeight="1" x14ac:dyDescent="0.25">
      <c r="A1532" s="4" t="s">
        <v>145</v>
      </c>
      <c r="B1532" s="4" t="s">
        <v>647</v>
      </c>
      <c r="C1532" s="13" t="s">
        <v>200</v>
      </c>
      <c r="D1532" s="19" t="s">
        <v>675</v>
      </c>
      <c r="E1532" s="13"/>
      <c r="F1532" s="19"/>
      <c r="G1532" s="1">
        <v>0</v>
      </c>
      <c r="H1532" s="1">
        <v>0</v>
      </c>
      <c r="I1532" s="1">
        <v>0</v>
      </c>
      <c r="J1532" s="1">
        <v>0</v>
      </c>
      <c r="K1532" s="1">
        <v>0</v>
      </c>
      <c r="L1532" s="1">
        <v>0</v>
      </c>
      <c r="M1532" s="1">
        <v>0</v>
      </c>
      <c r="N1532" s="1">
        <v>0</v>
      </c>
      <c r="O1532" s="1">
        <v>0</v>
      </c>
      <c r="P1532" s="1">
        <v>0</v>
      </c>
      <c r="Q1532" s="1">
        <f t="shared" si="1294"/>
        <v>0</v>
      </c>
    </row>
    <row r="1533" spans="1:17" ht="13.15" customHeight="1" x14ac:dyDescent="0.25">
      <c r="A1533" s="4" t="s">
        <v>145</v>
      </c>
      <c r="B1533" s="4" t="s">
        <v>647</v>
      </c>
      <c r="C1533" s="13" t="s">
        <v>200</v>
      </c>
      <c r="D1533" s="19" t="s">
        <v>454</v>
      </c>
      <c r="E1533" s="14"/>
      <c r="F1533" s="19"/>
      <c r="G1533" s="1">
        <v>122877.84</v>
      </c>
      <c r="H1533" s="1">
        <v>0</v>
      </c>
      <c r="I1533" s="1">
        <v>8826.4600000000009</v>
      </c>
      <c r="J1533" s="1">
        <v>0</v>
      </c>
      <c r="K1533" s="1">
        <v>0</v>
      </c>
      <c r="L1533" s="1">
        <v>0</v>
      </c>
      <c r="M1533" s="1">
        <v>549639.45000000007</v>
      </c>
      <c r="N1533" s="1">
        <v>0</v>
      </c>
      <c r="O1533" s="1">
        <v>0</v>
      </c>
      <c r="P1533" s="1">
        <v>0</v>
      </c>
      <c r="Q1533" s="1">
        <f t="shared" ref="Q1533" si="1295">Q1531+Q1532</f>
        <v>681343.75</v>
      </c>
    </row>
    <row r="1534" spans="1:17" ht="13.15" customHeight="1" x14ac:dyDescent="0.2">
      <c r="A1534" s="4" t="s">
        <v>145</v>
      </c>
      <c r="B1534" s="4" t="s">
        <v>647</v>
      </c>
      <c r="C1534" s="9" t="s">
        <v>199</v>
      </c>
      <c r="D1534" s="10" t="s">
        <v>676</v>
      </c>
      <c r="E1534" s="14"/>
      <c r="F1534" s="14"/>
      <c r="G1534" s="38">
        <v>18.034632298307571</v>
      </c>
      <c r="H1534" s="38">
        <v>0</v>
      </c>
      <c r="I1534" s="38">
        <v>1.2954488831812137</v>
      </c>
      <c r="J1534" s="38">
        <v>0</v>
      </c>
      <c r="K1534" s="38">
        <v>0</v>
      </c>
      <c r="L1534" s="38">
        <v>0</v>
      </c>
      <c r="M1534" s="38">
        <v>80.669918818511221</v>
      </c>
      <c r="N1534" s="38">
        <v>0</v>
      </c>
      <c r="O1534" s="38">
        <v>0</v>
      </c>
      <c r="P1534" s="38">
        <v>0</v>
      </c>
      <c r="Q1534" s="38">
        <f t="shared" ref="Q1534" si="1296">IFERROR((Q1533/$Q1533)*100,"0.0")</f>
        <v>100</v>
      </c>
    </row>
    <row r="1535" spans="1:17" ht="13.15" customHeight="1" x14ac:dyDescent="0.2">
      <c r="A1535" s="4" t="s">
        <v>145</v>
      </c>
      <c r="B1535" s="4" t="s">
        <v>647</v>
      </c>
      <c r="C1535" s="9"/>
      <c r="D1535" s="10"/>
      <c r="E1535" s="14"/>
      <c r="F1535" s="14"/>
      <c r="G1535" s="24"/>
      <c r="H1535" s="24"/>
      <c r="I1535" s="24"/>
      <c r="J1535" s="24"/>
      <c r="K1535" s="24"/>
      <c r="L1535" s="24"/>
      <c r="M1535" s="24"/>
      <c r="N1535" s="24"/>
      <c r="O1535" s="24"/>
      <c r="P1535" s="24"/>
      <c r="Q1535" s="24"/>
    </row>
    <row r="1536" spans="1:17" ht="13.15" customHeight="1" x14ac:dyDescent="0.2">
      <c r="A1536" s="4" t="s">
        <v>191</v>
      </c>
      <c r="B1536" s="4" t="s">
        <v>648</v>
      </c>
      <c r="C1536" s="15"/>
      <c r="D1536" s="16"/>
      <c r="E1536" s="18" t="s">
        <v>208</v>
      </c>
      <c r="F1536" s="17"/>
      <c r="G1536" s="27"/>
      <c r="H1536" s="27"/>
      <c r="I1536" s="27"/>
      <c r="J1536" s="27"/>
      <c r="K1536" s="27"/>
      <c r="L1536" s="27"/>
      <c r="M1536" s="27"/>
      <c r="N1536" s="27"/>
      <c r="O1536" s="27"/>
      <c r="P1536" s="27"/>
      <c r="Q1536" s="27"/>
    </row>
    <row r="1537" spans="1:17" s="20" customFormat="1" ht="13.15" customHeight="1" x14ac:dyDescent="0.25">
      <c r="A1537" s="4" t="s">
        <v>191</v>
      </c>
      <c r="B1537" s="4" t="s">
        <v>648</v>
      </c>
      <c r="C1537" s="13" t="s">
        <v>200</v>
      </c>
      <c r="D1537" s="19" t="s">
        <v>674</v>
      </c>
      <c r="E1537" s="13"/>
      <c r="F1537" s="19"/>
      <c r="G1537" s="1">
        <v>0</v>
      </c>
      <c r="H1537" s="1">
        <v>0</v>
      </c>
      <c r="I1537" s="1">
        <v>0</v>
      </c>
      <c r="J1537" s="1">
        <v>0</v>
      </c>
      <c r="K1537" s="1">
        <v>0</v>
      </c>
      <c r="L1537" s="1">
        <v>3920028.94</v>
      </c>
      <c r="M1537" s="1">
        <v>0</v>
      </c>
      <c r="N1537" s="1">
        <v>0</v>
      </c>
      <c r="O1537" s="1">
        <v>0</v>
      </c>
      <c r="P1537" s="1">
        <v>0</v>
      </c>
      <c r="Q1537" s="1">
        <f t="shared" ref="Q1537:Q1538" si="1297">SUM(G1537:P1537)</f>
        <v>3920028.94</v>
      </c>
    </row>
    <row r="1538" spans="1:17" s="20" customFormat="1" ht="13.15" customHeight="1" x14ac:dyDescent="0.25">
      <c r="A1538" s="4" t="s">
        <v>191</v>
      </c>
      <c r="B1538" s="4" t="s">
        <v>648</v>
      </c>
      <c r="C1538" s="13" t="s">
        <v>200</v>
      </c>
      <c r="D1538" s="19" t="s">
        <v>675</v>
      </c>
      <c r="E1538" s="13"/>
      <c r="F1538" s="19"/>
      <c r="G1538" s="1">
        <v>0</v>
      </c>
      <c r="H1538" s="1">
        <v>0</v>
      </c>
      <c r="I1538" s="1">
        <v>0</v>
      </c>
      <c r="J1538" s="1">
        <v>0</v>
      </c>
      <c r="K1538" s="1">
        <v>0</v>
      </c>
      <c r="L1538" s="1">
        <v>13599.349999999999</v>
      </c>
      <c r="M1538" s="1">
        <v>0</v>
      </c>
      <c r="N1538" s="1">
        <v>0</v>
      </c>
      <c r="O1538" s="1">
        <v>0</v>
      </c>
      <c r="P1538" s="1">
        <v>0</v>
      </c>
      <c r="Q1538" s="1">
        <f t="shared" si="1297"/>
        <v>13599.349999999999</v>
      </c>
    </row>
    <row r="1539" spans="1:17" ht="13.15" customHeight="1" x14ac:dyDescent="0.25">
      <c r="A1539" s="4" t="s">
        <v>191</v>
      </c>
      <c r="B1539" s="4" t="s">
        <v>648</v>
      </c>
      <c r="C1539" s="13" t="s">
        <v>200</v>
      </c>
      <c r="D1539" s="19" t="s">
        <v>454</v>
      </c>
      <c r="E1539" s="14"/>
      <c r="F1539" s="19"/>
      <c r="G1539" s="1">
        <v>0</v>
      </c>
      <c r="H1539" s="1">
        <v>0</v>
      </c>
      <c r="I1539" s="1">
        <v>0</v>
      </c>
      <c r="J1539" s="1">
        <v>0</v>
      </c>
      <c r="K1539" s="1">
        <v>0</v>
      </c>
      <c r="L1539" s="1">
        <v>3933628.29</v>
      </c>
      <c r="M1539" s="1">
        <v>0</v>
      </c>
      <c r="N1539" s="1">
        <v>0</v>
      </c>
      <c r="O1539" s="1">
        <v>0</v>
      </c>
      <c r="P1539" s="1">
        <v>0</v>
      </c>
      <c r="Q1539" s="1">
        <f t="shared" ref="Q1539" si="1298">Q1537+Q1538</f>
        <v>3933628.29</v>
      </c>
    </row>
    <row r="1540" spans="1:17" ht="13.15" customHeight="1" x14ac:dyDescent="0.2">
      <c r="A1540" s="4" t="s">
        <v>191</v>
      </c>
      <c r="B1540" s="4" t="s">
        <v>648</v>
      </c>
      <c r="C1540" s="9" t="s">
        <v>199</v>
      </c>
      <c r="D1540" s="10" t="s">
        <v>676</v>
      </c>
      <c r="E1540" s="14"/>
      <c r="F1540" s="14"/>
      <c r="G1540" s="38">
        <v>0</v>
      </c>
      <c r="H1540" s="38">
        <v>0</v>
      </c>
      <c r="I1540" s="38">
        <v>0</v>
      </c>
      <c r="J1540" s="38">
        <v>0</v>
      </c>
      <c r="K1540" s="38">
        <v>0</v>
      </c>
      <c r="L1540" s="38">
        <v>100</v>
      </c>
      <c r="M1540" s="38">
        <v>0</v>
      </c>
      <c r="N1540" s="38">
        <v>0</v>
      </c>
      <c r="O1540" s="38">
        <v>0</v>
      </c>
      <c r="P1540" s="38">
        <v>0</v>
      </c>
      <c r="Q1540" s="38">
        <f t="shared" ref="Q1540" si="1299">IFERROR((Q1539/$Q1539)*100,"0.0")</f>
        <v>100</v>
      </c>
    </row>
    <row r="1541" spans="1:17" ht="13.15" customHeight="1" x14ac:dyDescent="0.2">
      <c r="A1541" s="4" t="s">
        <v>191</v>
      </c>
      <c r="B1541" s="4" t="s">
        <v>648</v>
      </c>
      <c r="C1541" s="9"/>
      <c r="D1541" s="10"/>
      <c r="E1541" s="14"/>
      <c r="F1541" s="14"/>
      <c r="G1541" s="24"/>
      <c r="H1541" s="24"/>
      <c r="I1541" s="24"/>
      <c r="J1541" s="24"/>
      <c r="K1541" s="24"/>
      <c r="L1541" s="24"/>
      <c r="M1541" s="24"/>
      <c r="N1541" s="24"/>
      <c r="O1541" s="24"/>
      <c r="P1541" s="24"/>
      <c r="Q1541" s="24"/>
    </row>
    <row r="1542" spans="1:17" ht="13.15" customHeight="1" x14ac:dyDescent="0.2">
      <c r="A1542" s="4" t="s">
        <v>170</v>
      </c>
      <c r="B1542" s="4" t="s">
        <v>649</v>
      </c>
      <c r="C1542" s="15"/>
      <c r="D1542" s="16"/>
      <c r="E1542" s="18" t="s">
        <v>207</v>
      </c>
      <c r="F1542" s="17"/>
      <c r="G1542" s="27"/>
      <c r="H1542" s="27"/>
      <c r="I1542" s="27"/>
      <c r="J1542" s="27"/>
      <c r="K1542" s="27"/>
      <c r="L1542" s="27"/>
      <c r="M1542" s="27"/>
      <c r="N1542" s="27"/>
      <c r="O1542" s="27"/>
      <c r="P1542" s="27"/>
      <c r="Q1542" s="27"/>
    </row>
    <row r="1543" spans="1:17" s="20" customFormat="1" ht="13.15" customHeight="1" x14ac:dyDescent="0.25">
      <c r="A1543" s="4" t="s">
        <v>170</v>
      </c>
      <c r="B1543" s="4" t="s">
        <v>649</v>
      </c>
      <c r="C1543" s="13" t="s">
        <v>200</v>
      </c>
      <c r="D1543" s="19" t="s">
        <v>674</v>
      </c>
      <c r="E1543" s="13"/>
      <c r="F1543" s="19"/>
      <c r="G1543" s="1">
        <v>0</v>
      </c>
      <c r="H1543" s="1">
        <v>0</v>
      </c>
      <c r="I1543" s="1">
        <v>0</v>
      </c>
      <c r="J1543" s="1">
        <v>1287048.8399999999</v>
      </c>
      <c r="K1543" s="1">
        <v>0</v>
      </c>
      <c r="L1543" s="1">
        <v>0</v>
      </c>
      <c r="M1543" s="1">
        <v>0</v>
      </c>
      <c r="N1543" s="1">
        <v>0</v>
      </c>
      <c r="O1543" s="1">
        <v>0</v>
      </c>
      <c r="P1543" s="1">
        <v>0</v>
      </c>
      <c r="Q1543" s="1">
        <f t="shared" ref="Q1543:Q1544" si="1300">SUM(G1543:P1543)</f>
        <v>1287048.8399999999</v>
      </c>
    </row>
    <row r="1544" spans="1:17" s="20" customFormat="1" ht="13.15" customHeight="1" x14ac:dyDescent="0.25">
      <c r="A1544" s="4" t="s">
        <v>170</v>
      </c>
      <c r="B1544" s="4" t="s">
        <v>649</v>
      </c>
      <c r="C1544" s="13" t="s">
        <v>200</v>
      </c>
      <c r="D1544" s="19" t="s">
        <v>675</v>
      </c>
      <c r="E1544" s="13"/>
      <c r="F1544" s="19"/>
      <c r="G1544" s="1">
        <v>0</v>
      </c>
      <c r="H1544" s="1">
        <v>0</v>
      </c>
      <c r="I1544" s="1">
        <v>0</v>
      </c>
      <c r="J1544" s="1">
        <v>125967.17</v>
      </c>
      <c r="K1544" s="1">
        <v>0</v>
      </c>
      <c r="L1544" s="1">
        <v>0</v>
      </c>
      <c r="M1544" s="1">
        <v>0</v>
      </c>
      <c r="N1544" s="1">
        <v>0</v>
      </c>
      <c r="O1544" s="1">
        <v>0</v>
      </c>
      <c r="P1544" s="1">
        <v>0</v>
      </c>
      <c r="Q1544" s="1">
        <f t="shared" si="1300"/>
        <v>125967.17</v>
      </c>
    </row>
    <row r="1545" spans="1:17" ht="13.15" customHeight="1" x14ac:dyDescent="0.25">
      <c r="A1545" s="4" t="s">
        <v>170</v>
      </c>
      <c r="B1545" s="4" t="s">
        <v>649</v>
      </c>
      <c r="C1545" s="13" t="s">
        <v>200</v>
      </c>
      <c r="D1545" s="19" t="s">
        <v>454</v>
      </c>
      <c r="E1545" s="14"/>
      <c r="F1545" s="19"/>
      <c r="G1545" s="1">
        <v>0</v>
      </c>
      <c r="H1545" s="1">
        <v>0</v>
      </c>
      <c r="I1545" s="1">
        <v>0</v>
      </c>
      <c r="J1545" s="1">
        <v>1413016.0099999998</v>
      </c>
      <c r="K1545" s="1">
        <v>0</v>
      </c>
      <c r="L1545" s="1">
        <v>0</v>
      </c>
      <c r="M1545" s="1">
        <v>0</v>
      </c>
      <c r="N1545" s="1">
        <v>0</v>
      </c>
      <c r="O1545" s="1">
        <v>0</v>
      </c>
      <c r="P1545" s="1">
        <v>0</v>
      </c>
      <c r="Q1545" s="1">
        <f t="shared" ref="Q1545" si="1301">Q1543+Q1544</f>
        <v>1413016.0099999998</v>
      </c>
    </row>
    <row r="1546" spans="1:17" ht="13.15" customHeight="1" x14ac:dyDescent="0.2">
      <c r="A1546" s="4" t="s">
        <v>170</v>
      </c>
      <c r="B1546" s="4" t="s">
        <v>649</v>
      </c>
      <c r="C1546" s="9" t="s">
        <v>199</v>
      </c>
      <c r="D1546" s="10" t="s">
        <v>676</v>
      </c>
      <c r="E1546" s="14"/>
      <c r="F1546" s="14"/>
      <c r="G1546" s="38">
        <v>0</v>
      </c>
      <c r="H1546" s="38">
        <v>0</v>
      </c>
      <c r="I1546" s="38">
        <v>0</v>
      </c>
      <c r="J1546" s="38">
        <v>100</v>
      </c>
      <c r="K1546" s="38">
        <v>0</v>
      </c>
      <c r="L1546" s="38">
        <v>0</v>
      </c>
      <c r="M1546" s="38">
        <v>0</v>
      </c>
      <c r="N1546" s="38">
        <v>0</v>
      </c>
      <c r="O1546" s="38">
        <v>0</v>
      </c>
      <c r="P1546" s="38">
        <v>0</v>
      </c>
      <c r="Q1546" s="38">
        <f t="shared" ref="Q1546" si="1302">IFERROR((Q1545/$Q1545)*100,"0.0")</f>
        <v>100</v>
      </c>
    </row>
    <row r="1547" spans="1:17" ht="13.15" customHeight="1" x14ac:dyDescent="0.2">
      <c r="A1547" s="4" t="s">
        <v>170</v>
      </c>
      <c r="B1547" s="4" t="s">
        <v>649</v>
      </c>
      <c r="C1547" s="9"/>
      <c r="D1547" s="10"/>
      <c r="E1547" s="14"/>
      <c r="F1547" s="14"/>
      <c r="G1547" s="24"/>
      <c r="H1547" s="24"/>
      <c r="I1547" s="24"/>
      <c r="J1547" s="24"/>
      <c r="K1547" s="24"/>
      <c r="L1547" s="24"/>
      <c r="M1547" s="24"/>
      <c r="N1547" s="24"/>
      <c r="O1547" s="24"/>
      <c r="P1547" s="24"/>
      <c r="Q1547" s="24"/>
    </row>
    <row r="1548" spans="1:17" ht="13.15" customHeight="1" x14ac:dyDescent="0.2">
      <c r="A1548" s="4" t="s">
        <v>163</v>
      </c>
      <c r="B1548" s="4" t="s">
        <v>650</v>
      </c>
      <c r="C1548" s="15"/>
      <c r="D1548" s="16"/>
      <c r="E1548" s="18" t="s">
        <v>206</v>
      </c>
      <c r="F1548" s="17"/>
      <c r="G1548" s="27"/>
      <c r="H1548" s="27"/>
      <c r="I1548" s="27"/>
      <c r="J1548" s="27"/>
      <c r="K1548" s="27"/>
      <c r="L1548" s="27"/>
      <c r="M1548" s="27"/>
      <c r="N1548" s="27"/>
      <c r="O1548" s="27"/>
      <c r="P1548" s="27"/>
      <c r="Q1548" s="27"/>
    </row>
    <row r="1549" spans="1:17" s="20" customFormat="1" ht="13.15" customHeight="1" x14ac:dyDescent="0.25">
      <c r="A1549" s="4" t="s">
        <v>163</v>
      </c>
      <c r="B1549" s="4" t="s">
        <v>650</v>
      </c>
      <c r="C1549" s="13" t="s">
        <v>200</v>
      </c>
      <c r="D1549" s="19" t="s">
        <v>674</v>
      </c>
      <c r="E1549" s="13"/>
      <c r="F1549" s="19"/>
      <c r="G1549" s="1">
        <v>0</v>
      </c>
      <c r="H1549" s="1">
        <v>0</v>
      </c>
      <c r="I1549" s="1">
        <v>0</v>
      </c>
      <c r="J1549" s="1">
        <v>0</v>
      </c>
      <c r="K1549" s="1">
        <v>0</v>
      </c>
      <c r="L1549" s="1">
        <v>0</v>
      </c>
      <c r="M1549" s="1">
        <v>1260019.1599999997</v>
      </c>
      <c r="N1549" s="1">
        <v>0</v>
      </c>
      <c r="O1549" s="1">
        <v>0</v>
      </c>
      <c r="P1549" s="1">
        <v>0</v>
      </c>
      <c r="Q1549" s="1">
        <f t="shared" ref="Q1549:Q1550" si="1303">SUM(G1549:P1549)</f>
        <v>1260019.1599999997</v>
      </c>
    </row>
    <row r="1550" spans="1:17" s="20" customFormat="1" ht="13.15" customHeight="1" x14ac:dyDescent="0.25">
      <c r="A1550" s="4" t="s">
        <v>163</v>
      </c>
      <c r="B1550" s="4" t="s">
        <v>650</v>
      </c>
      <c r="C1550" s="13" t="s">
        <v>200</v>
      </c>
      <c r="D1550" s="19" t="s">
        <v>675</v>
      </c>
      <c r="E1550" s="13"/>
      <c r="F1550" s="19"/>
      <c r="G1550" s="1">
        <v>0</v>
      </c>
      <c r="H1550" s="1">
        <v>0</v>
      </c>
      <c r="I1550" s="1">
        <v>0</v>
      </c>
      <c r="J1550" s="1">
        <v>0</v>
      </c>
      <c r="K1550" s="1">
        <v>0</v>
      </c>
      <c r="L1550" s="1">
        <v>0</v>
      </c>
      <c r="M1550" s="1">
        <v>0</v>
      </c>
      <c r="N1550" s="1">
        <v>0</v>
      </c>
      <c r="O1550" s="1">
        <v>0</v>
      </c>
      <c r="P1550" s="1">
        <v>0</v>
      </c>
      <c r="Q1550" s="1">
        <f t="shared" si="1303"/>
        <v>0</v>
      </c>
    </row>
    <row r="1551" spans="1:17" ht="13.15" customHeight="1" x14ac:dyDescent="0.25">
      <c r="A1551" s="4" t="s">
        <v>163</v>
      </c>
      <c r="B1551" s="4" t="s">
        <v>650</v>
      </c>
      <c r="C1551" s="13" t="s">
        <v>200</v>
      </c>
      <c r="D1551" s="19" t="s">
        <v>454</v>
      </c>
      <c r="E1551" s="14"/>
      <c r="F1551" s="19"/>
      <c r="G1551" s="1">
        <v>0</v>
      </c>
      <c r="H1551" s="1">
        <v>0</v>
      </c>
      <c r="I1551" s="1">
        <v>0</v>
      </c>
      <c r="J1551" s="1">
        <v>0</v>
      </c>
      <c r="K1551" s="1">
        <v>0</v>
      </c>
      <c r="L1551" s="1">
        <v>0</v>
      </c>
      <c r="M1551" s="1">
        <v>1260019.1599999997</v>
      </c>
      <c r="N1551" s="1">
        <v>0</v>
      </c>
      <c r="O1551" s="1">
        <v>0</v>
      </c>
      <c r="P1551" s="1">
        <v>0</v>
      </c>
      <c r="Q1551" s="1">
        <f t="shared" ref="Q1551" si="1304">Q1549+Q1550</f>
        <v>1260019.1599999997</v>
      </c>
    </row>
    <row r="1552" spans="1:17" ht="13.15" customHeight="1" x14ac:dyDescent="0.2">
      <c r="A1552" s="4" t="s">
        <v>163</v>
      </c>
      <c r="B1552" s="4" t="s">
        <v>650</v>
      </c>
      <c r="C1552" s="9" t="s">
        <v>199</v>
      </c>
      <c r="D1552" s="10" t="s">
        <v>676</v>
      </c>
      <c r="E1552" s="14"/>
      <c r="F1552" s="14"/>
      <c r="G1552" s="38">
        <v>0</v>
      </c>
      <c r="H1552" s="38">
        <v>0</v>
      </c>
      <c r="I1552" s="38">
        <v>0</v>
      </c>
      <c r="J1552" s="38">
        <v>0</v>
      </c>
      <c r="K1552" s="38">
        <v>0</v>
      </c>
      <c r="L1552" s="38">
        <v>0</v>
      </c>
      <c r="M1552" s="38">
        <v>100</v>
      </c>
      <c r="N1552" s="38">
        <v>0</v>
      </c>
      <c r="O1552" s="38">
        <v>0</v>
      </c>
      <c r="P1552" s="38">
        <v>0</v>
      </c>
      <c r="Q1552" s="38">
        <f t="shared" ref="Q1552" si="1305">IFERROR((Q1551/$Q1551)*100,"0.0")</f>
        <v>100</v>
      </c>
    </row>
    <row r="1553" spans="1:17" ht="13.15" customHeight="1" x14ac:dyDescent="0.2">
      <c r="A1553" s="4" t="s">
        <v>163</v>
      </c>
      <c r="B1553" s="4" t="s">
        <v>650</v>
      </c>
      <c r="C1553" s="9"/>
      <c r="D1553" s="10"/>
      <c r="E1553" s="14"/>
      <c r="F1553" s="14"/>
      <c r="G1553" s="24"/>
      <c r="H1553" s="24"/>
      <c r="I1553" s="24"/>
      <c r="J1553" s="24"/>
      <c r="K1553" s="24"/>
      <c r="L1553" s="24"/>
      <c r="M1553" s="24"/>
      <c r="N1553" s="24"/>
      <c r="O1553" s="24"/>
      <c r="P1553" s="24"/>
      <c r="Q1553" s="24"/>
    </row>
    <row r="1554" spans="1:17" ht="13.15" customHeight="1" x14ac:dyDescent="0.2">
      <c r="A1554" s="4" t="s">
        <v>46</v>
      </c>
      <c r="B1554" s="4" t="s">
        <v>651</v>
      </c>
      <c r="C1554" s="15"/>
      <c r="D1554" s="16"/>
      <c r="E1554" s="18" t="s">
        <v>205</v>
      </c>
      <c r="F1554" s="17"/>
      <c r="G1554" s="27"/>
      <c r="H1554" s="27"/>
      <c r="I1554" s="27"/>
      <c r="J1554" s="27"/>
      <c r="K1554" s="27"/>
      <c r="L1554" s="27"/>
      <c r="M1554" s="27"/>
      <c r="N1554" s="27"/>
      <c r="O1554" s="27"/>
      <c r="P1554" s="27"/>
      <c r="Q1554" s="27"/>
    </row>
    <row r="1555" spans="1:17" s="20" customFormat="1" ht="13.15" customHeight="1" x14ac:dyDescent="0.25">
      <c r="A1555" s="4" t="s">
        <v>46</v>
      </c>
      <c r="B1555" s="4" t="s">
        <v>651</v>
      </c>
      <c r="C1555" s="13" t="s">
        <v>200</v>
      </c>
      <c r="D1555" s="19" t="s">
        <v>674</v>
      </c>
      <c r="E1555" s="13"/>
      <c r="F1555" s="19"/>
      <c r="G1555" s="1">
        <v>0</v>
      </c>
      <c r="H1555" s="1">
        <v>0</v>
      </c>
      <c r="I1555" s="1">
        <v>0</v>
      </c>
      <c r="J1555" s="1">
        <v>0</v>
      </c>
      <c r="K1555" s="1">
        <v>0</v>
      </c>
      <c r="L1555" s="1">
        <v>0</v>
      </c>
      <c r="M1555" s="1">
        <v>276308.92</v>
      </c>
      <c r="N1555" s="1">
        <v>0</v>
      </c>
      <c r="O1555" s="1">
        <v>0</v>
      </c>
      <c r="P1555" s="1">
        <v>0</v>
      </c>
      <c r="Q1555" s="1">
        <f t="shared" ref="Q1555:Q1556" si="1306">SUM(G1555:P1555)</f>
        <v>276308.92</v>
      </c>
    </row>
    <row r="1556" spans="1:17" s="20" customFormat="1" ht="13.15" customHeight="1" x14ac:dyDescent="0.25">
      <c r="A1556" s="4" t="s">
        <v>46</v>
      </c>
      <c r="B1556" s="4" t="s">
        <v>651</v>
      </c>
      <c r="C1556" s="13" t="s">
        <v>200</v>
      </c>
      <c r="D1556" s="19" t="s">
        <v>675</v>
      </c>
      <c r="E1556" s="13"/>
      <c r="F1556" s="19"/>
      <c r="G1556" s="1">
        <v>0</v>
      </c>
      <c r="H1556" s="1">
        <v>0</v>
      </c>
      <c r="I1556" s="1">
        <v>0</v>
      </c>
      <c r="J1556" s="1">
        <v>0</v>
      </c>
      <c r="K1556" s="1">
        <v>0</v>
      </c>
      <c r="L1556" s="1">
        <v>0</v>
      </c>
      <c r="M1556" s="1">
        <v>0</v>
      </c>
      <c r="N1556" s="1">
        <v>0</v>
      </c>
      <c r="O1556" s="1">
        <v>0</v>
      </c>
      <c r="P1556" s="1">
        <v>0</v>
      </c>
      <c r="Q1556" s="1">
        <f t="shared" si="1306"/>
        <v>0</v>
      </c>
    </row>
    <row r="1557" spans="1:17" ht="13.15" customHeight="1" x14ac:dyDescent="0.25">
      <c r="A1557" s="4" t="s">
        <v>46</v>
      </c>
      <c r="B1557" s="4" t="s">
        <v>651</v>
      </c>
      <c r="C1557" s="13" t="s">
        <v>200</v>
      </c>
      <c r="D1557" s="19" t="s">
        <v>454</v>
      </c>
      <c r="E1557" s="14"/>
      <c r="F1557" s="19"/>
      <c r="G1557" s="1">
        <v>0</v>
      </c>
      <c r="H1557" s="1">
        <v>0</v>
      </c>
      <c r="I1557" s="1">
        <v>0</v>
      </c>
      <c r="J1557" s="1">
        <v>0</v>
      </c>
      <c r="K1557" s="1">
        <v>0</v>
      </c>
      <c r="L1557" s="1">
        <v>0</v>
      </c>
      <c r="M1557" s="1">
        <v>276308.92</v>
      </c>
      <c r="N1557" s="1">
        <v>0</v>
      </c>
      <c r="O1557" s="1">
        <v>0</v>
      </c>
      <c r="P1557" s="1">
        <v>0</v>
      </c>
      <c r="Q1557" s="1">
        <f t="shared" ref="Q1557" si="1307">Q1555+Q1556</f>
        <v>276308.92</v>
      </c>
    </row>
    <row r="1558" spans="1:17" ht="13.15" customHeight="1" x14ac:dyDescent="0.2">
      <c r="A1558" s="4" t="s">
        <v>46</v>
      </c>
      <c r="B1558" s="4" t="s">
        <v>651</v>
      </c>
      <c r="C1558" s="9" t="s">
        <v>199</v>
      </c>
      <c r="D1558" s="10" t="s">
        <v>676</v>
      </c>
      <c r="E1558" s="14"/>
      <c r="F1558" s="14"/>
      <c r="G1558" s="38">
        <v>0</v>
      </c>
      <c r="H1558" s="38">
        <v>0</v>
      </c>
      <c r="I1558" s="38">
        <v>0</v>
      </c>
      <c r="J1558" s="38">
        <v>0</v>
      </c>
      <c r="K1558" s="38">
        <v>0</v>
      </c>
      <c r="L1558" s="38">
        <v>0</v>
      </c>
      <c r="M1558" s="38">
        <v>100</v>
      </c>
      <c r="N1558" s="38">
        <v>0</v>
      </c>
      <c r="O1558" s="38">
        <v>0</v>
      </c>
      <c r="P1558" s="38">
        <v>0</v>
      </c>
      <c r="Q1558" s="38">
        <f t="shared" ref="Q1558" si="1308">IFERROR((Q1557/$Q1557)*100,"0.0")</f>
        <v>100</v>
      </c>
    </row>
    <row r="1559" spans="1:17" ht="13.15" customHeight="1" x14ac:dyDescent="0.2">
      <c r="A1559" s="4" t="s">
        <v>46</v>
      </c>
      <c r="B1559" s="4" t="s">
        <v>651</v>
      </c>
      <c r="C1559" s="9"/>
      <c r="D1559" s="10"/>
      <c r="E1559" s="14"/>
      <c r="F1559" s="14"/>
      <c r="G1559" s="24"/>
      <c r="H1559" s="24"/>
      <c r="I1559" s="24"/>
      <c r="J1559" s="24"/>
      <c r="K1559" s="24"/>
      <c r="L1559" s="24"/>
      <c r="M1559" s="24"/>
      <c r="N1559" s="24"/>
      <c r="O1559" s="24"/>
      <c r="P1559" s="24"/>
      <c r="Q1559" s="24"/>
    </row>
    <row r="1560" spans="1:17" ht="13.15" customHeight="1" x14ac:dyDescent="0.2">
      <c r="A1560" s="4" t="s">
        <v>76</v>
      </c>
      <c r="B1560" s="4" t="s">
        <v>652</v>
      </c>
      <c r="C1560" s="15"/>
      <c r="D1560" s="16"/>
      <c r="E1560" s="18" t="s">
        <v>204</v>
      </c>
      <c r="F1560" s="17"/>
      <c r="G1560" s="27"/>
      <c r="H1560" s="27"/>
      <c r="I1560" s="27"/>
      <c r="J1560" s="27"/>
      <c r="K1560" s="27"/>
      <c r="L1560" s="27"/>
      <c r="M1560" s="27"/>
      <c r="N1560" s="27"/>
      <c r="O1560" s="27"/>
      <c r="P1560" s="27"/>
      <c r="Q1560" s="27"/>
    </row>
    <row r="1561" spans="1:17" s="20" customFormat="1" ht="13.15" customHeight="1" x14ac:dyDescent="0.25">
      <c r="A1561" s="4" t="s">
        <v>76</v>
      </c>
      <c r="B1561" s="4" t="s">
        <v>652</v>
      </c>
      <c r="C1561" s="13" t="s">
        <v>200</v>
      </c>
      <c r="D1561" s="19" t="s">
        <v>674</v>
      </c>
      <c r="E1561" s="13"/>
      <c r="F1561" s="19"/>
      <c r="G1561" s="1">
        <v>0</v>
      </c>
      <c r="H1561" s="1">
        <v>0</v>
      </c>
      <c r="I1561" s="1">
        <v>0</v>
      </c>
      <c r="J1561" s="1">
        <v>0</v>
      </c>
      <c r="K1561" s="1">
        <v>0</v>
      </c>
      <c r="L1561" s="1">
        <v>323314.52999999997</v>
      </c>
      <c r="M1561" s="1">
        <v>903370.06999999983</v>
      </c>
      <c r="N1561" s="1">
        <v>0</v>
      </c>
      <c r="O1561" s="1">
        <v>0</v>
      </c>
      <c r="P1561" s="1">
        <v>0</v>
      </c>
      <c r="Q1561" s="1">
        <f t="shared" ref="Q1561:Q1562" si="1309">SUM(G1561:P1561)</f>
        <v>1226684.5999999999</v>
      </c>
    </row>
    <row r="1562" spans="1:17" s="20" customFormat="1" ht="13.15" customHeight="1" x14ac:dyDescent="0.25">
      <c r="A1562" s="4" t="s">
        <v>76</v>
      </c>
      <c r="B1562" s="4" t="s">
        <v>652</v>
      </c>
      <c r="C1562" s="13" t="s">
        <v>200</v>
      </c>
      <c r="D1562" s="19" t="s">
        <v>675</v>
      </c>
      <c r="E1562" s="13"/>
      <c r="F1562" s="19"/>
      <c r="G1562" s="1">
        <v>0</v>
      </c>
      <c r="H1562" s="1">
        <v>0</v>
      </c>
      <c r="I1562" s="1">
        <v>0</v>
      </c>
      <c r="J1562" s="1">
        <v>0</v>
      </c>
      <c r="K1562" s="1">
        <v>0</v>
      </c>
      <c r="L1562" s="1">
        <v>0</v>
      </c>
      <c r="M1562" s="1">
        <v>0</v>
      </c>
      <c r="N1562" s="1">
        <v>0</v>
      </c>
      <c r="O1562" s="1">
        <v>0</v>
      </c>
      <c r="P1562" s="1">
        <v>0</v>
      </c>
      <c r="Q1562" s="1">
        <f t="shared" si="1309"/>
        <v>0</v>
      </c>
    </row>
    <row r="1563" spans="1:17" ht="13.15" customHeight="1" x14ac:dyDescent="0.25">
      <c r="A1563" s="4" t="s">
        <v>76</v>
      </c>
      <c r="B1563" s="4" t="s">
        <v>652</v>
      </c>
      <c r="C1563" s="13" t="s">
        <v>200</v>
      </c>
      <c r="D1563" s="19" t="s">
        <v>454</v>
      </c>
      <c r="E1563" s="2"/>
      <c r="F1563" s="19"/>
      <c r="G1563" s="1">
        <v>0</v>
      </c>
      <c r="H1563" s="1">
        <v>0</v>
      </c>
      <c r="I1563" s="1">
        <v>0</v>
      </c>
      <c r="J1563" s="1">
        <v>0</v>
      </c>
      <c r="K1563" s="1">
        <v>0</v>
      </c>
      <c r="L1563" s="1">
        <v>323314.52999999997</v>
      </c>
      <c r="M1563" s="1">
        <v>903370.06999999983</v>
      </c>
      <c r="N1563" s="1">
        <v>0</v>
      </c>
      <c r="O1563" s="1">
        <v>0</v>
      </c>
      <c r="P1563" s="1">
        <v>0</v>
      </c>
      <c r="Q1563" s="1">
        <f t="shared" ref="Q1563" si="1310">Q1561+Q1562</f>
        <v>1226684.5999999999</v>
      </c>
    </row>
    <row r="1564" spans="1:17" ht="13.15" customHeight="1" x14ac:dyDescent="0.2">
      <c r="A1564" s="4" t="s">
        <v>76</v>
      </c>
      <c r="B1564" s="4" t="s">
        <v>652</v>
      </c>
      <c r="C1564" s="9" t="s">
        <v>199</v>
      </c>
      <c r="D1564" s="10" t="s">
        <v>676</v>
      </c>
      <c r="E1564" s="2"/>
      <c r="F1564" s="14"/>
      <c r="G1564" s="38">
        <v>0</v>
      </c>
      <c r="H1564" s="38">
        <v>0</v>
      </c>
      <c r="I1564" s="38">
        <v>0</v>
      </c>
      <c r="J1564" s="38">
        <v>0</v>
      </c>
      <c r="K1564" s="38">
        <v>0</v>
      </c>
      <c r="L1564" s="38">
        <v>26.356777447112322</v>
      </c>
      <c r="M1564" s="38">
        <v>73.643222552887678</v>
      </c>
      <c r="N1564" s="38">
        <v>0</v>
      </c>
      <c r="O1564" s="38">
        <v>0</v>
      </c>
      <c r="P1564" s="38">
        <v>0</v>
      </c>
      <c r="Q1564" s="38">
        <f t="shared" ref="Q1564" si="1311">IFERROR((Q1563/$Q1563)*100,"0.0")</f>
        <v>100</v>
      </c>
    </row>
    <row r="1565" spans="1:17" ht="13.15" customHeight="1" x14ac:dyDescent="0.2">
      <c r="A1565" s="4" t="s">
        <v>76</v>
      </c>
      <c r="B1565" s="4" t="s">
        <v>652</v>
      </c>
      <c r="C1565" s="9"/>
      <c r="D1565" s="10"/>
      <c r="E1565" s="2"/>
      <c r="F1565" s="14"/>
      <c r="G1565" s="24"/>
      <c r="H1565" s="24"/>
      <c r="I1565" s="24"/>
      <c r="J1565" s="24"/>
      <c r="K1565" s="24"/>
      <c r="L1565" s="24"/>
      <c r="M1565" s="24"/>
      <c r="N1565" s="24"/>
      <c r="O1565" s="24"/>
      <c r="P1565" s="24"/>
      <c r="Q1565" s="24"/>
    </row>
    <row r="1566" spans="1:17" ht="13.15" customHeight="1" x14ac:dyDescent="0.2">
      <c r="A1566" s="4" t="s">
        <v>653</v>
      </c>
      <c r="B1566" s="4" t="s">
        <v>654</v>
      </c>
      <c r="C1566" s="9"/>
      <c r="D1566" s="16"/>
      <c r="E1566" s="17" t="s">
        <v>203</v>
      </c>
      <c r="F1566" s="17"/>
      <c r="G1566" s="27"/>
      <c r="H1566" s="27"/>
      <c r="I1566" s="27"/>
      <c r="J1566" s="27"/>
      <c r="K1566" s="27"/>
      <c r="L1566" s="27"/>
      <c r="M1566" s="27"/>
      <c r="N1566" s="27"/>
      <c r="O1566" s="27"/>
      <c r="P1566" s="27"/>
      <c r="Q1566" s="27"/>
    </row>
    <row r="1567" spans="1:17" s="20" customFormat="1" ht="13.15" customHeight="1" x14ac:dyDescent="0.25">
      <c r="A1567" s="4" t="s">
        <v>653</v>
      </c>
      <c r="B1567" s="4" t="s">
        <v>654</v>
      </c>
      <c r="C1567" s="13" t="s">
        <v>200</v>
      </c>
      <c r="D1567" s="19" t="s">
        <v>674</v>
      </c>
      <c r="E1567" s="19"/>
      <c r="F1567" s="19"/>
      <c r="G1567" s="1">
        <v>0</v>
      </c>
      <c r="H1567" s="1">
        <v>0</v>
      </c>
      <c r="I1567" s="1">
        <v>0</v>
      </c>
      <c r="J1567" s="1">
        <v>0</v>
      </c>
      <c r="K1567" s="1">
        <v>0</v>
      </c>
      <c r="L1567" s="1">
        <v>0</v>
      </c>
      <c r="M1567" s="1">
        <v>0</v>
      </c>
      <c r="N1567" s="1">
        <v>0</v>
      </c>
      <c r="O1567" s="1">
        <v>0</v>
      </c>
      <c r="P1567" s="1">
        <v>0</v>
      </c>
      <c r="Q1567" s="1">
        <f t="shared" ref="Q1567:Q1568" si="1312">SUM(G1567:P1567)</f>
        <v>0</v>
      </c>
    </row>
    <row r="1568" spans="1:17" s="20" customFormat="1" ht="13.15" customHeight="1" x14ac:dyDescent="0.25">
      <c r="A1568" s="4" t="s">
        <v>653</v>
      </c>
      <c r="B1568" s="4" t="s">
        <v>654</v>
      </c>
      <c r="C1568" s="13" t="s">
        <v>200</v>
      </c>
      <c r="D1568" s="19" t="s">
        <v>675</v>
      </c>
      <c r="E1568" s="19"/>
      <c r="F1568" s="19"/>
      <c r="G1568" s="1">
        <v>0</v>
      </c>
      <c r="H1568" s="1">
        <v>0</v>
      </c>
      <c r="I1568" s="1">
        <v>0</v>
      </c>
      <c r="J1568" s="1">
        <v>0</v>
      </c>
      <c r="K1568" s="1">
        <v>0</v>
      </c>
      <c r="L1568" s="1">
        <v>0</v>
      </c>
      <c r="M1568" s="1">
        <v>0</v>
      </c>
      <c r="N1568" s="1">
        <v>0</v>
      </c>
      <c r="O1568" s="1">
        <v>0</v>
      </c>
      <c r="P1568" s="1">
        <v>0</v>
      </c>
      <c r="Q1568" s="1">
        <f t="shared" si="1312"/>
        <v>0</v>
      </c>
    </row>
    <row r="1569" spans="1:17" ht="13.15" customHeight="1" x14ac:dyDescent="0.25">
      <c r="A1569" s="4" t="s">
        <v>653</v>
      </c>
      <c r="B1569" s="4" t="s">
        <v>654</v>
      </c>
      <c r="C1569" s="13" t="s">
        <v>200</v>
      </c>
      <c r="D1569" s="19" t="s">
        <v>454</v>
      </c>
      <c r="E1569" s="2"/>
      <c r="F1569" s="19"/>
      <c r="G1569" s="1">
        <v>0</v>
      </c>
      <c r="H1569" s="1">
        <v>0</v>
      </c>
      <c r="I1569" s="1">
        <v>0</v>
      </c>
      <c r="J1569" s="1">
        <v>0</v>
      </c>
      <c r="K1569" s="1">
        <v>0</v>
      </c>
      <c r="L1569" s="1">
        <v>0</v>
      </c>
      <c r="M1569" s="1">
        <v>0</v>
      </c>
      <c r="N1569" s="1">
        <v>0</v>
      </c>
      <c r="O1569" s="1">
        <v>0</v>
      </c>
      <c r="P1569" s="1">
        <v>0</v>
      </c>
      <c r="Q1569" s="1">
        <f t="shared" ref="Q1569" si="1313">Q1567+Q1568</f>
        <v>0</v>
      </c>
    </row>
    <row r="1570" spans="1:17" ht="13.15" customHeight="1" x14ac:dyDescent="0.2">
      <c r="A1570" s="4" t="s">
        <v>653</v>
      </c>
      <c r="B1570" s="4" t="s">
        <v>654</v>
      </c>
      <c r="C1570" s="9" t="s">
        <v>199</v>
      </c>
      <c r="D1570" s="10" t="s">
        <v>676</v>
      </c>
      <c r="E1570" s="2"/>
      <c r="F1570" s="14"/>
      <c r="G1570" s="38" t="s">
        <v>709</v>
      </c>
      <c r="H1570" s="38" t="s">
        <v>709</v>
      </c>
      <c r="I1570" s="38" t="s">
        <v>709</v>
      </c>
      <c r="J1570" s="38" t="s">
        <v>709</v>
      </c>
      <c r="K1570" s="38" t="s">
        <v>709</v>
      </c>
      <c r="L1570" s="38" t="s">
        <v>709</v>
      </c>
      <c r="M1570" s="38" t="s">
        <v>709</v>
      </c>
      <c r="N1570" s="38" t="s">
        <v>709</v>
      </c>
      <c r="O1570" s="38" t="s">
        <v>709</v>
      </c>
      <c r="P1570" s="38" t="s">
        <v>709</v>
      </c>
      <c r="Q1570" s="38" t="str">
        <f t="shared" ref="Q1570" si="1314">IFERROR((Q1569/$Q1569)*100,"0.0")</f>
        <v>0.0</v>
      </c>
    </row>
    <row r="1571" spans="1:17" ht="13.15" customHeight="1" x14ac:dyDescent="0.2">
      <c r="A1571" s="4" t="s">
        <v>653</v>
      </c>
      <c r="B1571" s="4" t="s">
        <v>654</v>
      </c>
      <c r="C1571" s="9"/>
      <c r="D1571" s="10"/>
      <c r="E1571" s="2"/>
      <c r="F1571" s="14"/>
      <c r="G1571" s="24"/>
      <c r="H1571" s="24"/>
      <c r="I1571" s="24"/>
      <c r="J1571" s="24"/>
      <c r="K1571" s="24"/>
      <c r="L1571" s="24"/>
      <c r="M1571" s="24"/>
      <c r="N1571" s="24"/>
      <c r="O1571" s="24"/>
      <c r="P1571" s="24"/>
      <c r="Q1571" s="24"/>
    </row>
    <row r="1572" spans="1:17" ht="12.75" customHeight="1" x14ac:dyDescent="0.2">
      <c r="A1572" s="4" t="s">
        <v>118</v>
      </c>
      <c r="B1572" s="4" t="s">
        <v>655</v>
      </c>
      <c r="C1572" s="9"/>
      <c r="D1572" s="16"/>
      <c r="E1572" s="17" t="s">
        <v>202</v>
      </c>
      <c r="F1572" s="17"/>
      <c r="G1572" s="27"/>
      <c r="H1572" s="27"/>
      <c r="I1572" s="27"/>
      <c r="J1572" s="27"/>
      <c r="K1572" s="27"/>
      <c r="L1572" s="27"/>
      <c r="M1572" s="27"/>
      <c r="N1572" s="27"/>
      <c r="O1572" s="27"/>
      <c r="P1572" s="27"/>
      <c r="Q1572" s="27"/>
    </row>
    <row r="1573" spans="1:17" s="20" customFormat="1" ht="13.15" customHeight="1" x14ac:dyDescent="0.25">
      <c r="A1573" s="4" t="s">
        <v>118</v>
      </c>
      <c r="B1573" s="4" t="s">
        <v>655</v>
      </c>
      <c r="C1573" s="13" t="s">
        <v>200</v>
      </c>
      <c r="D1573" s="19" t="s">
        <v>674</v>
      </c>
      <c r="E1573" s="19"/>
      <c r="F1573" s="19"/>
      <c r="G1573" s="1">
        <v>0</v>
      </c>
      <c r="H1573" s="1">
        <v>0</v>
      </c>
      <c r="I1573" s="1">
        <v>0</v>
      </c>
      <c r="J1573" s="1">
        <v>0</v>
      </c>
      <c r="K1573" s="1">
        <v>0</v>
      </c>
      <c r="L1573" s="1">
        <v>0</v>
      </c>
      <c r="M1573" s="1">
        <v>1251599.1499999999</v>
      </c>
      <c r="N1573" s="1">
        <v>0</v>
      </c>
      <c r="O1573" s="1">
        <v>0</v>
      </c>
      <c r="P1573" s="1">
        <v>0</v>
      </c>
      <c r="Q1573" s="1">
        <f t="shared" ref="Q1573:Q1574" si="1315">SUM(G1573:P1573)</f>
        <v>1251599.1499999999</v>
      </c>
    </row>
    <row r="1574" spans="1:17" s="20" customFormat="1" ht="13.15" customHeight="1" x14ac:dyDescent="0.25">
      <c r="A1574" s="4" t="s">
        <v>118</v>
      </c>
      <c r="B1574" s="4" t="s">
        <v>655</v>
      </c>
      <c r="C1574" s="13" t="s">
        <v>200</v>
      </c>
      <c r="D1574" s="19" t="s">
        <v>675</v>
      </c>
      <c r="E1574" s="19"/>
      <c r="F1574" s="19"/>
      <c r="G1574" s="1">
        <v>0</v>
      </c>
      <c r="H1574" s="1">
        <v>0</v>
      </c>
      <c r="I1574" s="1">
        <v>0</v>
      </c>
      <c r="J1574" s="1">
        <v>0</v>
      </c>
      <c r="K1574" s="1">
        <v>0</v>
      </c>
      <c r="L1574" s="1">
        <v>0</v>
      </c>
      <c r="M1574" s="1">
        <v>0</v>
      </c>
      <c r="N1574" s="1">
        <v>0</v>
      </c>
      <c r="O1574" s="1">
        <v>0</v>
      </c>
      <c r="P1574" s="1">
        <v>0</v>
      </c>
      <c r="Q1574" s="1">
        <f t="shared" si="1315"/>
        <v>0</v>
      </c>
    </row>
    <row r="1575" spans="1:17" ht="13.15" customHeight="1" x14ac:dyDescent="0.25">
      <c r="A1575" s="4" t="s">
        <v>118</v>
      </c>
      <c r="B1575" s="4" t="s">
        <v>655</v>
      </c>
      <c r="C1575" s="13" t="s">
        <v>200</v>
      </c>
      <c r="D1575" s="19" t="s">
        <v>454</v>
      </c>
      <c r="E1575" s="2"/>
      <c r="F1575" s="19"/>
      <c r="G1575" s="1">
        <v>0</v>
      </c>
      <c r="H1575" s="1">
        <v>0</v>
      </c>
      <c r="I1575" s="1">
        <v>0</v>
      </c>
      <c r="J1575" s="1">
        <v>0</v>
      </c>
      <c r="K1575" s="1">
        <v>0</v>
      </c>
      <c r="L1575" s="1">
        <v>0</v>
      </c>
      <c r="M1575" s="1">
        <v>1251599.1499999999</v>
      </c>
      <c r="N1575" s="1">
        <v>0</v>
      </c>
      <c r="O1575" s="1">
        <v>0</v>
      </c>
      <c r="P1575" s="1">
        <v>0</v>
      </c>
      <c r="Q1575" s="1">
        <f t="shared" ref="Q1575" si="1316">Q1573+Q1574</f>
        <v>1251599.1499999999</v>
      </c>
    </row>
    <row r="1576" spans="1:17" ht="13.15" customHeight="1" x14ac:dyDescent="0.2">
      <c r="A1576" s="4" t="s">
        <v>118</v>
      </c>
      <c r="B1576" s="4" t="s">
        <v>655</v>
      </c>
      <c r="C1576" s="9" t="s">
        <v>199</v>
      </c>
      <c r="D1576" s="10" t="s">
        <v>676</v>
      </c>
      <c r="E1576" s="2"/>
      <c r="F1576" s="14"/>
      <c r="G1576" s="38">
        <v>0</v>
      </c>
      <c r="H1576" s="38">
        <v>0</v>
      </c>
      <c r="I1576" s="38">
        <v>0</v>
      </c>
      <c r="J1576" s="38">
        <v>0</v>
      </c>
      <c r="K1576" s="38">
        <v>0</v>
      </c>
      <c r="L1576" s="38">
        <v>0</v>
      </c>
      <c r="M1576" s="38">
        <v>100</v>
      </c>
      <c r="N1576" s="38">
        <v>0</v>
      </c>
      <c r="O1576" s="38">
        <v>0</v>
      </c>
      <c r="P1576" s="38">
        <v>0</v>
      </c>
      <c r="Q1576" s="38">
        <f t="shared" ref="Q1576" si="1317">IFERROR((Q1575/$Q1575)*100,"0.0")</f>
        <v>100</v>
      </c>
    </row>
    <row r="1577" spans="1:17" ht="13.15" customHeight="1" x14ac:dyDescent="0.2">
      <c r="A1577" s="4" t="s">
        <v>118</v>
      </c>
      <c r="B1577" s="4" t="s">
        <v>655</v>
      </c>
      <c r="C1577" s="9"/>
      <c r="D1577" s="10"/>
      <c r="E1577" s="2"/>
      <c r="F1577" s="14"/>
      <c r="G1577" s="24"/>
      <c r="H1577" s="24"/>
      <c r="I1577" s="24"/>
      <c r="J1577" s="24"/>
      <c r="K1577" s="24"/>
      <c r="L1577" s="24"/>
      <c r="M1577" s="24"/>
      <c r="N1577" s="24"/>
      <c r="O1577" s="24"/>
      <c r="P1577" s="24"/>
      <c r="Q1577" s="24"/>
    </row>
    <row r="1578" spans="1:17" ht="12.75" customHeight="1" x14ac:dyDescent="0.2">
      <c r="A1578" s="7" t="s">
        <v>680</v>
      </c>
      <c r="B1578" s="4" t="s">
        <v>686</v>
      </c>
      <c r="C1578" s="9"/>
      <c r="D1578" s="16"/>
      <c r="E1578" s="8" t="s">
        <v>695</v>
      </c>
      <c r="F1578" s="17"/>
      <c r="G1578" s="27"/>
      <c r="H1578" s="27"/>
      <c r="I1578" s="27"/>
      <c r="J1578" s="27"/>
      <c r="K1578" s="27"/>
      <c r="L1578" s="27"/>
      <c r="M1578" s="27"/>
      <c r="N1578" s="27"/>
      <c r="O1578" s="27"/>
      <c r="P1578" s="27"/>
      <c r="Q1578" s="27"/>
    </row>
    <row r="1579" spans="1:17" s="20" customFormat="1" ht="13.15" customHeight="1" x14ac:dyDescent="0.25">
      <c r="A1579" s="7" t="s">
        <v>680</v>
      </c>
      <c r="B1579" s="4" t="s">
        <v>686</v>
      </c>
      <c r="C1579" s="13" t="s">
        <v>200</v>
      </c>
      <c r="D1579" s="19" t="s">
        <v>674</v>
      </c>
      <c r="E1579" s="19"/>
      <c r="F1579" s="19"/>
      <c r="G1579" s="1">
        <v>0</v>
      </c>
      <c r="H1579" s="1">
        <v>0</v>
      </c>
      <c r="I1579" s="1">
        <v>0</v>
      </c>
      <c r="J1579" s="1">
        <v>0</v>
      </c>
      <c r="K1579" s="1">
        <v>32498180.560000002</v>
      </c>
      <c r="L1579" s="1">
        <v>5350283.6000000006</v>
      </c>
      <c r="M1579" s="1">
        <v>13192.68</v>
      </c>
      <c r="N1579" s="1">
        <v>0</v>
      </c>
      <c r="O1579" s="1">
        <v>0</v>
      </c>
      <c r="P1579" s="1">
        <v>0</v>
      </c>
      <c r="Q1579" s="1">
        <f t="shared" ref="Q1579:Q1580" si="1318">SUM(G1579:P1579)</f>
        <v>37861656.840000004</v>
      </c>
    </row>
    <row r="1580" spans="1:17" s="20" customFormat="1" ht="13.15" customHeight="1" x14ac:dyDescent="0.25">
      <c r="A1580" s="7" t="s">
        <v>680</v>
      </c>
      <c r="B1580" s="4" t="s">
        <v>686</v>
      </c>
      <c r="C1580" s="13" t="s">
        <v>200</v>
      </c>
      <c r="D1580" s="19" t="s">
        <v>675</v>
      </c>
      <c r="E1580" s="19"/>
      <c r="F1580" s="19"/>
      <c r="G1580" s="1">
        <v>0</v>
      </c>
      <c r="H1580" s="1">
        <v>0</v>
      </c>
      <c r="I1580" s="1">
        <v>0</v>
      </c>
      <c r="J1580" s="1">
        <v>0</v>
      </c>
      <c r="K1580" s="1">
        <v>0</v>
      </c>
      <c r="L1580" s="1">
        <v>0</v>
      </c>
      <c r="M1580" s="1">
        <v>0</v>
      </c>
      <c r="N1580" s="1">
        <v>0</v>
      </c>
      <c r="O1580" s="1">
        <v>0</v>
      </c>
      <c r="P1580" s="1">
        <v>0</v>
      </c>
      <c r="Q1580" s="1">
        <f t="shared" si="1318"/>
        <v>0</v>
      </c>
    </row>
    <row r="1581" spans="1:17" ht="13.15" customHeight="1" x14ac:dyDescent="0.25">
      <c r="A1581" s="7" t="s">
        <v>680</v>
      </c>
      <c r="B1581" s="4" t="s">
        <v>686</v>
      </c>
      <c r="C1581" s="13" t="s">
        <v>200</v>
      </c>
      <c r="D1581" s="19" t="s">
        <v>454</v>
      </c>
      <c r="E1581" s="2"/>
      <c r="F1581" s="19"/>
      <c r="G1581" s="1">
        <v>0</v>
      </c>
      <c r="H1581" s="1">
        <v>0</v>
      </c>
      <c r="I1581" s="1">
        <v>0</v>
      </c>
      <c r="J1581" s="1">
        <v>0</v>
      </c>
      <c r="K1581" s="1">
        <v>32498180.560000002</v>
      </c>
      <c r="L1581" s="1">
        <v>5350283.6000000006</v>
      </c>
      <c r="M1581" s="1">
        <v>13192.68</v>
      </c>
      <c r="N1581" s="1">
        <v>0</v>
      </c>
      <c r="O1581" s="1">
        <v>0</v>
      </c>
      <c r="P1581" s="1">
        <v>0</v>
      </c>
      <c r="Q1581" s="1">
        <f t="shared" ref="G1581:Q1581" si="1319">Q1579+Q1580</f>
        <v>37861656.840000004</v>
      </c>
    </row>
    <row r="1582" spans="1:17" ht="13.15" customHeight="1" x14ac:dyDescent="0.2">
      <c r="A1582" s="7" t="s">
        <v>680</v>
      </c>
      <c r="B1582" s="4" t="s">
        <v>686</v>
      </c>
      <c r="C1582" s="9" t="s">
        <v>199</v>
      </c>
      <c r="D1582" s="10" t="s">
        <v>676</v>
      </c>
      <c r="E1582" s="2"/>
      <c r="F1582" s="14"/>
      <c r="G1582" s="38">
        <v>0</v>
      </c>
      <c r="H1582" s="38">
        <v>0</v>
      </c>
      <c r="I1582" s="38">
        <v>0</v>
      </c>
      <c r="J1582" s="38">
        <v>0</v>
      </c>
      <c r="K1582" s="38">
        <v>85.834015921000045</v>
      </c>
      <c r="L1582" s="38">
        <v>14.131139645076345</v>
      </c>
      <c r="M1582" s="38">
        <v>3.48444339236159E-2</v>
      </c>
      <c r="N1582" s="38">
        <v>0</v>
      </c>
      <c r="O1582" s="38">
        <v>0</v>
      </c>
      <c r="P1582" s="38">
        <v>0</v>
      </c>
      <c r="Q1582" s="38">
        <f t="shared" ref="G1582:Q1582" si="1320">IFERROR((Q1581/$Q1581)*100,"0.0")</f>
        <v>100</v>
      </c>
    </row>
    <row r="1583" spans="1:17" ht="13.15" customHeight="1" x14ac:dyDescent="0.2">
      <c r="A1583" s="7" t="s">
        <v>680</v>
      </c>
      <c r="B1583" s="4" t="s">
        <v>686</v>
      </c>
      <c r="C1583" s="9"/>
      <c r="D1583" s="10"/>
      <c r="E1583" s="2"/>
      <c r="F1583" s="14"/>
      <c r="G1583" s="24"/>
      <c r="H1583" s="24"/>
      <c r="I1583" s="24"/>
      <c r="J1583" s="24"/>
      <c r="K1583" s="24"/>
      <c r="L1583" s="24"/>
      <c r="M1583" s="24"/>
      <c r="N1583" s="24"/>
      <c r="O1583" s="24"/>
      <c r="P1583" s="24"/>
      <c r="Q1583" s="24"/>
    </row>
    <row r="1584" spans="1:17" ht="12.75" customHeight="1" x14ac:dyDescent="0.2">
      <c r="A1584" s="7" t="s">
        <v>692</v>
      </c>
      <c r="B1584" s="4" t="s">
        <v>694</v>
      </c>
      <c r="C1584" s="9"/>
      <c r="D1584" s="16"/>
      <c r="E1584" s="17" t="s">
        <v>693</v>
      </c>
      <c r="F1584" s="17"/>
      <c r="G1584" s="27"/>
      <c r="H1584" s="27"/>
      <c r="I1584" s="27"/>
      <c r="J1584" s="27"/>
      <c r="K1584" s="27"/>
      <c r="L1584" s="27"/>
      <c r="M1584" s="27"/>
      <c r="N1584" s="27"/>
      <c r="O1584" s="27"/>
      <c r="P1584" s="27"/>
      <c r="Q1584" s="27"/>
    </row>
    <row r="1585" spans="1:17" s="20" customFormat="1" ht="13.15" customHeight="1" x14ac:dyDescent="0.25">
      <c r="A1585" s="7" t="s">
        <v>692</v>
      </c>
      <c r="B1585" s="4" t="s">
        <v>694</v>
      </c>
      <c r="C1585" s="13" t="s">
        <v>200</v>
      </c>
      <c r="D1585" s="19" t="s">
        <v>674</v>
      </c>
      <c r="E1585" s="19"/>
      <c r="F1585" s="19"/>
      <c r="G1585" s="1">
        <v>0</v>
      </c>
      <c r="H1585" s="1">
        <v>0</v>
      </c>
      <c r="I1585" s="1">
        <v>1549573.42</v>
      </c>
      <c r="J1585" s="1">
        <v>352731.27</v>
      </c>
      <c r="K1585" s="1">
        <v>0</v>
      </c>
      <c r="L1585" s="1">
        <v>0</v>
      </c>
      <c r="M1585" s="1">
        <v>1598081.0400000003</v>
      </c>
      <c r="N1585" s="1">
        <v>147295.86000000002</v>
      </c>
      <c r="O1585" s="1">
        <v>0</v>
      </c>
      <c r="P1585" s="1">
        <v>124333.62999999999</v>
      </c>
      <c r="Q1585" s="1">
        <f t="shared" ref="Q1585:Q1586" si="1321">SUM(G1585:P1585)</f>
        <v>3772015.22</v>
      </c>
    </row>
    <row r="1586" spans="1:17" s="20" customFormat="1" ht="13.15" customHeight="1" x14ac:dyDescent="0.25">
      <c r="A1586" s="7" t="s">
        <v>692</v>
      </c>
      <c r="B1586" s="4" t="s">
        <v>694</v>
      </c>
      <c r="C1586" s="13" t="s">
        <v>200</v>
      </c>
      <c r="D1586" s="19" t="s">
        <v>675</v>
      </c>
      <c r="E1586" s="19"/>
      <c r="F1586" s="19"/>
      <c r="G1586" s="1">
        <v>0</v>
      </c>
      <c r="H1586" s="1">
        <v>0</v>
      </c>
      <c r="I1586" s="1">
        <v>29125.93</v>
      </c>
      <c r="J1586" s="1">
        <v>247886.15</v>
      </c>
      <c r="K1586" s="1">
        <v>0</v>
      </c>
      <c r="L1586" s="1">
        <v>0</v>
      </c>
      <c r="M1586" s="1">
        <v>32560.75</v>
      </c>
      <c r="N1586" s="1">
        <v>0</v>
      </c>
      <c r="O1586" s="1">
        <v>0</v>
      </c>
      <c r="P1586" s="1">
        <v>0</v>
      </c>
      <c r="Q1586" s="1">
        <f t="shared" si="1321"/>
        <v>309572.83</v>
      </c>
    </row>
    <row r="1587" spans="1:17" ht="13.15" customHeight="1" x14ac:dyDescent="0.25">
      <c r="A1587" s="7" t="s">
        <v>692</v>
      </c>
      <c r="B1587" s="4" t="s">
        <v>694</v>
      </c>
      <c r="C1587" s="13" t="s">
        <v>200</v>
      </c>
      <c r="D1587" s="19" t="s">
        <v>454</v>
      </c>
      <c r="E1587" s="2"/>
      <c r="F1587" s="19"/>
      <c r="G1587" s="1">
        <v>0</v>
      </c>
      <c r="H1587" s="1">
        <v>0</v>
      </c>
      <c r="I1587" s="1">
        <v>1578699.3499999999</v>
      </c>
      <c r="J1587" s="1">
        <v>600617.42000000004</v>
      </c>
      <c r="K1587" s="1">
        <v>0</v>
      </c>
      <c r="L1587" s="1">
        <v>0</v>
      </c>
      <c r="M1587" s="1">
        <v>1630641.7900000003</v>
      </c>
      <c r="N1587" s="1">
        <v>147295.86000000002</v>
      </c>
      <c r="O1587" s="1">
        <v>0</v>
      </c>
      <c r="P1587" s="1">
        <v>124333.62999999999</v>
      </c>
      <c r="Q1587" s="1">
        <f t="shared" ref="Q1587" si="1322">Q1585+Q1586</f>
        <v>4081588.0500000003</v>
      </c>
    </row>
    <row r="1588" spans="1:17" ht="13.15" customHeight="1" x14ac:dyDescent="0.2">
      <c r="A1588" s="7" t="s">
        <v>692</v>
      </c>
      <c r="B1588" s="4" t="s">
        <v>694</v>
      </c>
      <c r="C1588" s="9" t="s">
        <v>199</v>
      </c>
      <c r="D1588" s="10" t="s">
        <v>676</v>
      </c>
      <c r="E1588" s="2"/>
      <c r="F1588" s="14"/>
      <c r="G1588" s="38">
        <v>0</v>
      </c>
      <c r="H1588" s="38">
        <v>0</v>
      </c>
      <c r="I1588" s="38">
        <v>38.67855674459846</v>
      </c>
      <c r="J1588" s="38">
        <v>14.715287594984016</v>
      </c>
      <c r="K1588" s="38">
        <v>0</v>
      </c>
      <c r="L1588" s="38">
        <v>0</v>
      </c>
      <c r="M1588" s="38">
        <v>39.95116043129341</v>
      </c>
      <c r="N1588" s="38">
        <v>3.6087880059331319</v>
      </c>
      <c r="O1588" s="38">
        <v>0</v>
      </c>
      <c r="P1588" s="38">
        <v>3.0462072231909829</v>
      </c>
      <c r="Q1588" s="38">
        <f t="shared" ref="Q1588" si="1323">IFERROR((Q1587/$Q1587)*100,"0.0")</f>
        <v>100</v>
      </c>
    </row>
    <row r="1589" spans="1:17" ht="13.15" customHeight="1" x14ac:dyDescent="0.2">
      <c r="A1589" s="7" t="s">
        <v>692</v>
      </c>
      <c r="B1589" s="4" t="s">
        <v>694</v>
      </c>
      <c r="C1589" s="9"/>
      <c r="D1589" s="10"/>
      <c r="E1589" s="2"/>
      <c r="F1589" s="14"/>
      <c r="G1589" s="24"/>
      <c r="H1589" s="24"/>
      <c r="I1589" s="24"/>
      <c r="J1589" s="24"/>
      <c r="K1589" s="24"/>
      <c r="L1589" s="24"/>
      <c r="M1589" s="24"/>
      <c r="N1589" s="24"/>
      <c r="O1589" s="24"/>
      <c r="P1589" s="24"/>
      <c r="Q1589" s="24"/>
    </row>
    <row r="1590" spans="1:17" ht="13.15" customHeight="1" x14ac:dyDescent="0.25">
      <c r="A1590" s="4"/>
      <c r="B1590" s="4"/>
      <c r="C1590" s="9"/>
      <c r="D1590" s="16" t="s">
        <v>677</v>
      </c>
      <c r="E1590" s="17"/>
      <c r="F1590" s="17"/>
      <c r="G1590" s="12"/>
      <c r="H1590" s="12"/>
      <c r="I1590" s="12"/>
      <c r="J1590" s="12"/>
      <c r="K1590" s="12"/>
      <c r="L1590" s="12"/>
      <c r="M1590" s="12"/>
      <c r="N1590" s="12"/>
      <c r="O1590" s="12"/>
      <c r="P1590" s="12"/>
      <c r="Q1590" s="1"/>
    </row>
    <row r="1591" spans="1:17" s="20" customFormat="1" ht="13.15" customHeight="1" x14ac:dyDescent="0.2">
      <c r="A1591" s="4"/>
      <c r="B1591" s="4"/>
      <c r="C1591" s="13" t="s">
        <v>200</v>
      </c>
      <c r="D1591" s="19" t="s">
        <v>674</v>
      </c>
      <c r="E1591" s="19"/>
      <c r="F1591" s="19"/>
      <c r="G1591" s="12">
        <f t="shared" ref="G1591:Q1593" si="1324">SUMIF($D$7:$D$1439,$D1591,G$7:G$1439)</f>
        <v>2385199369.1699996</v>
      </c>
      <c r="H1591" s="12">
        <f t="shared" si="1324"/>
        <v>834323779.15000057</v>
      </c>
      <c r="I1591" s="12">
        <f t="shared" si="1324"/>
        <v>1576978335.2300005</v>
      </c>
      <c r="J1591" s="12">
        <f t="shared" si="1324"/>
        <v>27331783.430000003</v>
      </c>
      <c r="K1591" s="12">
        <f t="shared" si="1324"/>
        <v>70302502.489999995</v>
      </c>
      <c r="L1591" s="12">
        <f t="shared" si="1324"/>
        <v>1131851643.7900002</v>
      </c>
      <c r="M1591" s="12">
        <f t="shared" si="1324"/>
        <v>860728131.50000036</v>
      </c>
      <c r="N1591" s="12">
        <f t="shared" si="1324"/>
        <v>3809042.8499999996</v>
      </c>
      <c r="O1591" s="12">
        <f t="shared" si="1324"/>
        <v>13672044.069999998</v>
      </c>
      <c r="P1591" s="12">
        <f t="shared" si="1324"/>
        <v>13378240.58</v>
      </c>
      <c r="Q1591" s="12">
        <f t="shared" si="1324"/>
        <v>6917574872.2600021</v>
      </c>
    </row>
    <row r="1592" spans="1:17" s="20" customFormat="1" ht="13.15" customHeight="1" x14ac:dyDescent="0.2">
      <c r="A1592" s="4"/>
      <c r="B1592" s="4"/>
      <c r="C1592" s="13" t="s">
        <v>200</v>
      </c>
      <c r="D1592" s="19" t="s">
        <v>675</v>
      </c>
      <c r="E1592" s="19"/>
      <c r="F1592" s="19"/>
      <c r="G1592" s="12">
        <f t="shared" si="1324"/>
        <v>6153470.3799999999</v>
      </c>
      <c r="H1592" s="12">
        <f t="shared" si="1324"/>
        <v>1876380.7</v>
      </c>
      <c r="I1592" s="12">
        <f t="shared" si="1324"/>
        <v>8971597.4800000023</v>
      </c>
      <c r="J1592" s="12">
        <f t="shared" si="1324"/>
        <v>982236.40000000014</v>
      </c>
      <c r="K1592" s="12">
        <f t="shared" si="1324"/>
        <v>308803.36000000004</v>
      </c>
      <c r="L1592" s="12">
        <f t="shared" si="1324"/>
        <v>8718179.2100000028</v>
      </c>
      <c r="M1592" s="12">
        <f t="shared" si="1324"/>
        <v>9437164.7599999998</v>
      </c>
      <c r="N1592" s="12">
        <f t="shared" si="1324"/>
        <v>0</v>
      </c>
      <c r="O1592" s="12">
        <f t="shared" si="1324"/>
        <v>2307873.6099999994</v>
      </c>
      <c r="P1592" s="12">
        <f t="shared" si="1324"/>
        <v>169429.27000000002</v>
      </c>
      <c r="Q1592" s="12">
        <f t="shared" si="1324"/>
        <v>38925135.170000009</v>
      </c>
    </row>
    <row r="1593" spans="1:17" ht="13.15" customHeight="1" x14ac:dyDescent="0.2">
      <c r="A1593" s="4"/>
      <c r="B1593" s="4"/>
      <c r="C1593" s="13" t="s">
        <v>200</v>
      </c>
      <c r="D1593" s="19" t="s">
        <v>454</v>
      </c>
      <c r="E1593" s="2"/>
      <c r="F1593" s="2"/>
      <c r="G1593" s="12">
        <f t="shared" si="1324"/>
        <v>2391352839.5499988</v>
      </c>
      <c r="H1593" s="12">
        <f t="shared" si="1324"/>
        <v>836200159.85000086</v>
      </c>
      <c r="I1593" s="12">
        <f t="shared" si="1324"/>
        <v>1585949932.7100005</v>
      </c>
      <c r="J1593" s="12">
        <f t="shared" si="1324"/>
        <v>28314019.830000006</v>
      </c>
      <c r="K1593" s="12">
        <f t="shared" si="1324"/>
        <v>70611305.849999979</v>
      </c>
      <c r="L1593" s="12">
        <f t="shared" si="1324"/>
        <v>1140569823.0000002</v>
      </c>
      <c r="M1593" s="12">
        <f t="shared" si="1324"/>
        <v>870165296.26000035</v>
      </c>
      <c r="N1593" s="12">
        <f t="shared" si="1324"/>
        <v>3809042.8499999996</v>
      </c>
      <c r="O1593" s="12">
        <f t="shared" si="1324"/>
        <v>15979917.68</v>
      </c>
      <c r="P1593" s="12">
        <f t="shared" si="1324"/>
        <v>13547669.85</v>
      </c>
      <c r="Q1593" s="12">
        <f t="shared" si="1324"/>
        <v>6956500007.4299994</v>
      </c>
    </row>
    <row r="1594" spans="1:17" ht="13.15" customHeight="1" x14ac:dyDescent="0.2">
      <c r="A1594" s="4"/>
      <c r="B1594" s="4"/>
      <c r="C1594" s="9" t="s">
        <v>200</v>
      </c>
      <c r="D1594" s="10" t="s">
        <v>690</v>
      </c>
      <c r="E1594" s="2"/>
      <c r="F1594" s="12">
        <f>SUMIF($D$7:$D$1439,$D1594,$F$7:$F$1439)</f>
        <v>895560.16000000038</v>
      </c>
      <c r="G1594" s="28"/>
      <c r="H1594" s="28"/>
      <c r="I1594" s="28"/>
      <c r="J1594" s="28"/>
      <c r="K1594" s="28"/>
      <c r="L1594" s="28"/>
      <c r="M1594" s="28"/>
      <c r="N1594" s="28"/>
      <c r="O1594" s="28"/>
      <c r="P1594" s="28"/>
      <c r="Q1594" s="12">
        <f>Q1593/F1594</f>
        <v>7767.7640410332642</v>
      </c>
    </row>
    <row r="1595" spans="1:17" ht="13.15" customHeight="1" x14ac:dyDescent="0.2">
      <c r="A1595" s="4"/>
      <c r="B1595" s="4"/>
      <c r="C1595" s="9" t="s">
        <v>200</v>
      </c>
      <c r="D1595" s="10" t="s">
        <v>691</v>
      </c>
      <c r="E1595" s="2"/>
      <c r="F1595" s="12">
        <f>SUMIF($D$7:$D$1439,$D1595,$F$7:$F$1439)</f>
        <v>894507</v>
      </c>
      <c r="G1595" s="28"/>
      <c r="H1595" s="28"/>
      <c r="I1595" s="28"/>
      <c r="J1595" s="28"/>
      <c r="K1595" s="28"/>
      <c r="L1595" s="28"/>
      <c r="M1595" s="28"/>
      <c r="N1595" s="28"/>
      <c r="O1595" s="28"/>
      <c r="P1595" s="28"/>
      <c r="Q1595" s="12">
        <f>Q1593/F1595</f>
        <v>7776.9095238270902</v>
      </c>
    </row>
    <row r="1596" spans="1:17" ht="13.15" customHeight="1" x14ac:dyDescent="0.2">
      <c r="A1596" s="4"/>
      <c r="B1596" s="4"/>
      <c r="C1596" s="9" t="s">
        <v>199</v>
      </c>
      <c r="D1596" s="10" t="s">
        <v>676</v>
      </c>
      <c r="E1596" s="2"/>
      <c r="F1596" s="2"/>
      <c r="G1596" s="24">
        <f>IFERROR((G1593/$Q1593)*100,0)</f>
        <v>34.375804456204655</v>
      </c>
      <c r="H1596" s="24">
        <f t="shared" ref="H1596:Q1596" si="1325">IFERROR((H1593/$Q1593)*100,0)</f>
        <v>12.020414848801611</v>
      </c>
      <c r="I1596" s="24">
        <f t="shared" si="1325"/>
        <v>22.798101502423656</v>
      </c>
      <c r="J1596" s="24">
        <f t="shared" si="1325"/>
        <v>0.4070153065443653</v>
      </c>
      <c r="K1596" s="24">
        <f t="shared" si="1325"/>
        <v>1.015040692511787</v>
      </c>
      <c r="L1596" s="24">
        <f t="shared" si="1325"/>
        <v>16.395742424808404</v>
      </c>
      <c r="M1596" s="24">
        <f t="shared" si="1325"/>
        <v>12.508665209956252</v>
      </c>
      <c r="N1596" s="24">
        <f t="shared" si="1325"/>
        <v>5.4755162020149378E-2</v>
      </c>
      <c r="O1596" s="24">
        <f t="shared" si="1325"/>
        <v>0.22971203425476025</v>
      </c>
      <c r="P1596" s="24">
        <f t="shared" si="1325"/>
        <v>0.19474836247437932</v>
      </c>
      <c r="Q1596" s="24">
        <f t="shared" si="1325"/>
        <v>100</v>
      </c>
    </row>
    <row r="1597" spans="1:17" ht="13.15" customHeight="1" x14ac:dyDescent="0.2">
      <c r="A1597" s="4"/>
      <c r="B1597" s="4"/>
      <c r="C1597" s="15"/>
      <c r="D1597" s="16"/>
      <c r="E1597" s="17"/>
      <c r="F1597" s="17"/>
      <c r="G1597" s="27"/>
      <c r="H1597" s="27"/>
      <c r="I1597" s="27"/>
      <c r="J1597" s="27"/>
      <c r="K1597" s="27"/>
      <c r="L1597" s="27"/>
      <c r="M1597" s="27"/>
      <c r="N1597" s="27"/>
      <c r="O1597" s="27"/>
      <c r="P1597" s="27"/>
      <c r="Q1597" s="27"/>
    </row>
    <row r="1598" spans="1:17" s="20" customFormat="1" ht="13.15" customHeight="1" x14ac:dyDescent="0.2">
      <c r="A1598" s="4"/>
      <c r="B1598" s="4"/>
      <c r="C1598" s="13"/>
      <c r="D1598" s="19" t="s">
        <v>678</v>
      </c>
      <c r="E1598" s="19"/>
      <c r="F1598" s="19"/>
      <c r="G1598" s="12"/>
      <c r="H1598" s="12"/>
      <c r="I1598" s="12"/>
      <c r="J1598" s="12"/>
      <c r="K1598" s="12"/>
      <c r="L1598" s="12"/>
      <c r="M1598" s="12"/>
      <c r="N1598" s="12"/>
      <c r="O1598" s="12"/>
      <c r="P1598" s="12"/>
      <c r="Q1598" s="12"/>
    </row>
    <row r="1599" spans="1:17" s="20" customFormat="1" ht="13.15" customHeight="1" x14ac:dyDescent="0.2">
      <c r="A1599" s="4"/>
      <c r="B1599" s="4"/>
      <c r="C1599" s="13" t="s">
        <v>200</v>
      </c>
      <c r="D1599" s="19" t="s">
        <v>674</v>
      </c>
      <c r="E1599" s="19"/>
      <c r="F1599" s="19"/>
      <c r="G1599" s="12">
        <f t="shared" ref="G1599:Q1601" si="1326">SUMIF($D$1440:$D$1589,$D1599,G$1440:G$1589)</f>
        <v>1736114.4500000002</v>
      </c>
      <c r="H1599" s="12">
        <f t="shared" si="1326"/>
        <v>414931.12</v>
      </c>
      <c r="I1599" s="12">
        <f t="shared" si="1326"/>
        <v>2201457.17</v>
      </c>
      <c r="J1599" s="12">
        <f t="shared" si="1326"/>
        <v>1639780.1099999999</v>
      </c>
      <c r="K1599" s="12">
        <f t="shared" si="1326"/>
        <v>32802968.630000003</v>
      </c>
      <c r="L1599" s="12">
        <f t="shared" si="1326"/>
        <v>15816757.140000001</v>
      </c>
      <c r="M1599" s="12">
        <f t="shared" si="1326"/>
        <v>34926243.009999998</v>
      </c>
      <c r="N1599" s="12">
        <f t="shared" si="1326"/>
        <v>1284518.78</v>
      </c>
      <c r="O1599" s="12">
        <f t="shared" si="1326"/>
        <v>0</v>
      </c>
      <c r="P1599" s="12">
        <f t="shared" si="1326"/>
        <v>124333.62999999999</v>
      </c>
      <c r="Q1599" s="12">
        <f t="shared" si="1326"/>
        <v>90947104.039999992</v>
      </c>
    </row>
    <row r="1600" spans="1:17" s="20" customFormat="1" ht="13.15" customHeight="1" x14ac:dyDescent="0.2">
      <c r="A1600" s="4"/>
      <c r="B1600" s="4"/>
      <c r="C1600" s="13" t="s">
        <v>200</v>
      </c>
      <c r="D1600" s="19" t="s">
        <v>675</v>
      </c>
      <c r="E1600" s="19"/>
      <c r="F1600" s="19"/>
      <c r="G1600" s="12">
        <f t="shared" si="1326"/>
        <v>0</v>
      </c>
      <c r="H1600" s="12">
        <f t="shared" si="1326"/>
        <v>0</v>
      </c>
      <c r="I1600" s="12">
        <f t="shared" si="1326"/>
        <v>29125.93</v>
      </c>
      <c r="J1600" s="12">
        <f t="shared" si="1326"/>
        <v>373853.32</v>
      </c>
      <c r="K1600" s="12">
        <f t="shared" si="1326"/>
        <v>0</v>
      </c>
      <c r="L1600" s="12">
        <f t="shared" si="1326"/>
        <v>14664.329999999998</v>
      </c>
      <c r="M1600" s="12">
        <f t="shared" si="1326"/>
        <v>37841.25</v>
      </c>
      <c r="N1600" s="12">
        <f t="shared" si="1326"/>
        <v>795.65</v>
      </c>
      <c r="O1600" s="12">
        <f t="shared" si="1326"/>
        <v>0</v>
      </c>
      <c r="P1600" s="12">
        <f t="shared" si="1326"/>
        <v>0</v>
      </c>
      <c r="Q1600" s="12">
        <f t="shared" si="1326"/>
        <v>456280.48</v>
      </c>
    </row>
    <row r="1601" spans="1:17" ht="13.15" customHeight="1" x14ac:dyDescent="0.2">
      <c r="A1601" s="4"/>
      <c r="B1601" s="4"/>
      <c r="C1601" s="9" t="s">
        <v>200</v>
      </c>
      <c r="D1601" s="9" t="s">
        <v>454</v>
      </c>
      <c r="E1601" s="23"/>
      <c r="F1601" s="23"/>
      <c r="G1601" s="12">
        <f t="shared" si="1326"/>
        <v>1736114.4500000002</v>
      </c>
      <c r="H1601" s="12">
        <f t="shared" si="1326"/>
        <v>414931.12</v>
      </c>
      <c r="I1601" s="12">
        <f t="shared" si="1326"/>
        <v>2230583.0999999996</v>
      </c>
      <c r="J1601" s="12">
        <f t="shared" si="1326"/>
        <v>2013633.4299999997</v>
      </c>
      <c r="K1601" s="12">
        <f t="shared" si="1326"/>
        <v>32802968.630000003</v>
      </c>
      <c r="L1601" s="12">
        <f t="shared" si="1326"/>
        <v>15831421.469999999</v>
      </c>
      <c r="M1601" s="12">
        <f t="shared" si="1326"/>
        <v>34964084.259999998</v>
      </c>
      <c r="N1601" s="12">
        <f t="shared" si="1326"/>
        <v>1285314.43</v>
      </c>
      <c r="O1601" s="12">
        <f t="shared" si="1326"/>
        <v>0</v>
      </c>
      <c r="P1601" s="12">
        <f t="shared" si="1326"/>
        <v>124333.62999999999</v>
      </c>
      <c r="Q1601" s="12">
        <f t="shared" si="1326"/>
        <v>91403384.519999996</v>
      </c>
    </row>
    <row r="1602" spans="1:17" ht="13.15" customHeight="1" x14ac:dyDescent="0.2">
      <c r="A1602" s="4"/>
      <c r="B1602" s="4"/>
      <c r="C1602" s="9" t="s">
        <v>199</v>
      </c>
      <c r="D1602" s="10" t="s">
        <v>676</v>
      </c>
      <c r="E1602" s="2"/>
      <c r="F1602" s="2"/>
      <c r="G1602" s="24">
        <f>IFERROR((G1601/$Q1601)*100,0)</f>
        <v>1.8993984294094939</v>
      </c>
      <c r="H1602" s="24">
        <f t="shared" ref="H1602:Q1602" si="1327">IFERROR((H1601/$Q1601)*100,0)</f>
        <v>0.45395596911316655</v>
      </c>
      <c r="I1602" s="24">
        <f t="shared" si="1327"/>
        <v>2.4403725438765624</v>
      </c>
      <c r="J1602" s="24">
        <f t="shared" si="1327"/>
        <v>2.2030184555796142</v>
      </c>
      <c r="K1602" s="24">
        <f t="shared" si="1327"/>
        <v>35.888133467117264</v>
      </c>
      <c r="L1602" s="24">
        <f t="shared" si="1327"/>
        <v>17.320388684880612</v>
      </c>
      <c r="M1602" s="24">
        <f t="shared" si="1327"/>
        <v>38.252505028792996</v>
      </c>
      <c r="N1602" s="24">
        <f t="shared" si="1327"/>
        <v>1.4062000403483528</v>
      </c>
      <c r="O1602" s="24">
        <f t="shared" si="1327"/>
        <v>0</v>
      </c>
      <c r="P1602" s="24">
        <f t="shared" si="1327"/>
        <v>0.13602738088193497</v>
      </c>
      <c r="Q1602" s="24">
        <f t="shared" si="1327"/>
        <v>100</v>
      </c>
    </row>
    <row r="1603" spans="1:17" ht="13.15" customHeight="1" x14ac:dyDescent="0.2">
      <c r="A1603" s="4"/>
      <c r="B1603" s="4"/>
      <c r="C1603" s="9"/>
      <c r="D1603" s="9"/>
      <c r="E1603" s="2"/>
      <c r="F1603" s="2"/>
      <c r="G1603" s="12"/>
      <c r="H1603" s="12"/>
      <c r="I1603" s="12"/>
      <c r="J1603" s="12"/>
      <c r="K1603" s="12"/>
      <c r="L1603" s="12"/>
      <c r="M1603" s="12"/>
      <c r="N1603" s="12"/>
      <c r="O1603" s="12"/>
      <c r="P1603" s="12"/>
      <c r="Q1603" s="12"/>
    </row>
    <row r="1604" spans="1:17" ht="13.15" customHeight="1" x14ac:dyDescent="0.2">
      <c r="A1604" s="4"/>
      <c r="B1604" s="4"/>
      <c r="C1604" s="15"/>
      <c r="D1604" s="16" t="s">
        <v>201</v>
      </c>
      <c r="E1604" s="17"/>
      <c r="F1604" s="17"/>
      <c r="G1604" s="27"/>
      <c r="H1604" s="27"/>
      <c r="I1604" s="27"/>
      <c r="J1604" s="27"/>
      <c r="K1604" s="27"/>
      <c r="L1604" s="27"/>
      <c r="M1604" s="27"/>
      <c r="N1604" s="27"/>
      <c r="O1604" s="27"/>
      <c r="P1604" s="27"/>
      <c r="Q1604" s="27"/>
    </row>
    <row r="1605" spans="1:17" s="20" customFormat="1" ht="13.15" customHeight="1" x14ac:dyDescent="0.2">
      <c r="A1605" s="4"/>
      <c r="B1605" s="4"/>
      <c r="C1605" s="13" t="s">
        <v>200</v>
      </c>
      <c r="D1605" s="19" t="s">
        <v>674</v>
      </c>
      <c r="E1605" s="19"/>
      <c r="F1605" s="19"/>
      <c r="G1605" s="12">
        <f>G1591+G1599</f>
        <v>2386935483.6199994</v>
      </c>
      <c r="H1605" s="12">
        <f t="shared" ref="H1605:Q1605" si="1328">H1591+H1599</f>
        <v>834738710.27000058</v>
      </c>
      <c r="I1605" s="12">
        <f t="shared" si="1328"/>
        <v>1579179792.4000006</v>
      </c>
      <c r="J1605" s="12">
        <f t="shared" si="1328"/>
        <v>28971563.540000003</v>
      </c>
      <c r="K1605" s="12">
        <f t="shared" si="1328"/>
        <v>103105471.12</v>
      </c>
      <c r="L1605" s="12">
        <f t="shared" si="1328"/>
        <v>1147668400.9300003</v>
      </c>
      <c r="M1605" s="12">
        <f t="shared" si="1328"/>
        <v>895654374.51000035</v>
      </c>
      <c r="N1605" s="12">
        <f t="shared" si="1328"/>
        <v>5093561.63</v>
      </c>
      <c r="O1605" s="12">
        <f t="shared" si="1328"/>
        <v>13672044.069999998</v>
      </c>
      <c r="P1605" s="12">
        <f t="shared" si="1328"/>
        <v>13502574.210000001</v>
      </c>
      <c r="Q1605" s="12">
        <f t="shared" si="1328"/>
        <v>7008521976.3000021</v>
      </c>
    </row>
    <row r="1606" spans="1:17" s="20" customFormat="1" ht="13.15" customHeight="1" x14ac:dyDescent="0.2">
      <c r="A1606" s="4"/>
      <c r="B1606" s="4"/>
      <c r="C1606" s="13" t="s">
        <v>200</v>
      </c>
      <c r="D1606" s="19" t="s">
        <v>675</v>
      </c>
      <c r="E1606" s="19"/>
      <c r="F1606" s="19"/>
      <c r="G1606" s="12">
        <f t="shared" ref="G1606:Q1606" si="1329">G1592+G1600</f>
        <v>6153470.3799999999</v>
      </c>
      <c r="H1606" s="12">
        <f t="shared" si="1329"/>
        <v>1876380.7</v>
      </c>
      <c r="I1606" s="12">
        <f t="shared" si="1329"/>
        <v>9000723.410000002</v>
      </c>
      <c r="J1606" s="12">
        <f t="shared" si="1329"/>
        <v>1356089.7200000002</v>
      </c>
      <c r="K1606" s="12">
        <f t="shared" si="1329"/>
        <v>308803.36000000004</v>
      </c>
      <c r="L1606" s="12">
        <f t="shared" si="1329"/>
        <v>8732843.5400000028</v>
      </c>
      <c r="M1606" s="12">
        <f t="shared" si="1329"/>
        <v>9475006.0099999998</v>
      </c>
      <c r="N1606" s="12">
        <f t="shared" si="1329"/>
        <v>795.65</v>
      </c>
      <c r="O1606" s="12">
        <f t="shared" si="1329"/>
        <v>2307873.6099999994</v>
      </c>
      <c r="P1606" s="12">
        <f t="shared" si="1329"/>
        <v>169429.27000000002</v>
      </c>
      <c r="Q1606" s="12">
        <f t="shared" si="1329"/>
        <v>39381415.650000006</v>
      </c>
    </row>
    <row r="1607" spans="1:17" s="20" customFormat="1" ht="13.15" customHeight="1" x14ac:dyDescent="0.2">
      <c r="A1607" s="4"/>
      <c r="B1607" s="4"/>
      <c r="C1607" s="13" t="s">
        <v>200</v>
      </c>
      <c r="D1607" s="19" t="s">
        <v>454</v>
      </c>
      <c r="E1607" s="19"/>
      <c r="F1607" s="19"/>
      <c r="G1607" s="12">
        <f t="shared" ref="G1607:Q1607" si="1330">G1593+G1601</f>
        <v>2393088953.9999986</v>
      </c>
      <c r="H1607" s="12">
        <f t="shared" si="1330"/>
        <v>836615090.97000086</v>
      </c>
      <c r="I1607" s="12">
        <f t="shared" si="1330"/>
        <v>1588180515.8100004</v>
      </c>
      <c r="J1607" s="12">
        <f t="shared" si="1330"/>
        <v>30327653.260000005</v>
      </c>
      <c r="K1607" s="12">
        <f t="shared" si="1330"/>
        <v>103414274.47999999</v>
      </c>
      <c r="L1607" s="12">
        <f t="shared" si="1330"/>
        <v>1156401244.4700003</v>
      </c>
      <c r="M1607" s="12">
        <f t="shared" si="1330"/>
        <v>905129380.52000034</v>
      </c>
      <c r="N1607" s="12">
        <f t="shared" si="1330"/>
        <v>5094357.2799999993</v>
      </c>
      <c r="O1607" s="12">
        <f t="shared" si="1330"/>
        <v>15979917.68</v>
      </c>
      <c r="P1607" s="12">
        <f t="shared" si="1330"/>
        <v>13672003.48</v>
      </c>
      <c r="Q1607" s="12">
        <f t="shared" si="1330"/>
        <v>7047903391.9499998</v>
      </c>
    </row>
    <row r="1608" spans="1:17" ht="13.15" customHeight="1" x14ac:dyDescent="0.2">
      <c r="A1608" s="4"/>
      <c r="B1608" s="4"/>
      <c r="C1608" s="9" t="s">
        <v>200</v>
      </c>
      <c r="D1608" s="10" t="s">
        <v>690</v>
      </c>
      <c r="E1608" s="2"/>
      <c r="F1608" s="12">
        <f>F1594</f>
        <v>895560.16000000038</v>
      </c>
      <c r="G1608" s="28"/>
      <c r="H1608" s="28"/>
      <c r="I1608" s="28"/>
      <c r="J1608" s="28"/>
      <c r="K1608" s="28"/>
      <c r="L1608" s="28"/>
      <c r="M1608" s="28"/>
      <c r="N1608" s="28"/>
      <c r="O1608" s="28"/>
      <c r="P1608" s="28"/>
      <c r="Q1608" s="12">
        <f>Q1607/F1608</f>
        <v>7869.8268488741132</v>
      </c>
    </row>
    <row r="1609" spans="1:17" ht="13.15" customHeight="1" x14ac:dyDescent="0.2">
      <c r="A1609" s="4"/>
      <c r="B1609" s="4"/>
      <c r="C1609" s="9" t="s">
        <v>200</v>
      </c>
      <c r="D1609" s="10" t="s">
        <v>691</v>
      </c>
      <c r="E1609" s="2"/>
      <c r="F1609" s="12">
        <f>F1595</f>
        <v>894507</v>
      </c>
      <c r="G1609" s="28"/>
      <c r="H1609" s="28"/>
      <c r="I1609" s="28"/>
      <c r="J1609" s="28"/>
      <c r="K1609" s="28"/>
      <c r="L1609" s="28"/>
      <c r="M1609" s="28"/>
      <c r="N1609" s="28"/>
      <c r="O1609" s="28"/>
      <c r="P1609" s="28"/>
      <c r="Q1609" s="12">
        <f>Q1607/F1609</f>
        <v>7879.0924967048886</v>
      </c>
    </row>
    <row r="1610" spans="1:17" ht="13.15" customHeight="1" x14ac:dyDescent="0.2">
      <c r="A1610" s="4"/>
      <c r="B1610" s="4"/>
      <c r="C1610" s="9" t="s">
        <v>199</v>
      </c>
      <c r="D1610" s="10" t="s">
        <v>676</v>
      </c>
      <c r="E1610" s="2"/>
      <c r="F1610" s="2"/>
      <c r="G1610" s="24">
        <f>IFERROR((G1607/$Q1607)*100,0)</f>
        <v>33.954621976421322</v>
      </c>
      <c r="H1610" s="24">
        <f t="shared" ref="H1610:Q1610" si="1331">IFERROR((H1607/$Q1607)*100,0)</f>
        <v>11.870410878866032</v>
      </c>
      <c r="I1610" s="24">
        <f t="shared" si="1331"/>
        <v>22.534084641738907</v>
      </c>
      <c r="J1610" s="24">
        <f t="shared" si="1331"/>
        <v>0.43030744851922564</v>
      </c>
      <c r="K1610" s="24">
        <f t="shared" si="1331"/>
        <v>1.4673055053240101</v>
      </c>
      <c r="L1610" s="24">
        <f t="shared" si="1331"/>
        <v>16.407734047416469</v>
      </c>
      <c r="M1610" s="24">
        <f t="shared" si="1331"/>
        <v>12.842533874028755</v>
      </c>
      <c r="N1610" s="24">
        <f t="shared" si="1331"/>
        <v>7.2281882947185266E-2</v>
      </c>
      <c r="O1610" s="24">
        <f t="shared" si="1331"/>
        <v>0.22673292738734191</v>
      </c>
      <c r="P1610" s="24">
        <f t="shared" si="1331"/>
        <v>0.19398681735075909</v>
      </c>
      <c r="Q1610" s="24">
        <f t="shared" si="1331"/>
        <v>100</v>
      </c>
    </row>
    <row r="1611" spans="1:17" ht="13.15" customHeight="1" x14ac:dyDescent="0.2">
      <c r="A1611" s="4"/>
      <c r="B1611" s="4"/>
      <c r="C1611" s="9"/>
      <c r="D1611" s="10"/>
      <c r="E1611" s="2"/>
      <c r="F1611" s="2"/>
      <c r="G1611" s="12"/>
      <c r="H1611" s="12"/>
      <c r="I1611" s="12"/>
      <c r="J1611" s="12"/>
      <c r="K1611" s="12"/>
      <c r="L1611" s="12"/>
      <c r="M1611" s="12"/>
      <c r="N1611" s="12"/>
      <c r="O1611" s="12"/>
      <c r="P1611" s="12"/>
      <c r="Q1611" s="12"/>
    </row>
    <row r="1612" spans="1:17" ht="13.15" customHeight="1" x14ac:dyDescent="0.2">
      <c r="C1612" s="9"/>
      <c r="D1612" s="10"/>
      <c r="E1612" s="2"/>
      <c r="F1612" s="2"/>
      <c r="G1612" s="12"/>
      <c r="H1612" s="12"/>
      <c r="I1612" s="12"/>
      <c r="J1612" s="12"/>
      <c r="K1612" s="12"/>
      <c r="L1612" s="12"/>
      <c r="M1612" s="12"/>
      <c r="N1612" s="12"/>
      <c r="O1612" s="12"/>
      <c r="P1612" s="12"/>
      <c r="Q1612" s="12"/>
    </row>
    <row r="1613" spans="1:17" ht="13.15" customHeight="1" x14ac:dyDescent="0.2">
      <c r="C1613" s="9"/>
      <c r="D1613" s="10"/>
      <c r="E1613" s="2"/>
      <c r="F1613" s="2"/>
      <c r="G1613" s="12"/>
      <c r="H1613" s="12"/>
      <c r="I1613" s="12"/>
      <c r="J1613" s="12"/>
      <c r="K1613" s="12"/>
      <c r="L1613" s="12"/>
      <c r="M1613" s="12"/>
      <c r="N1613" s="12"/>
      <c r="O1613" s="12"/>
      <c r="P1613" s="12"/>
      <c r="Q1613" s="12"/>
    </row>
    <row r="1614" spans="1:17" ht="13.15" customHeight="1" x14ac:dyDescent="0.2">
      <c r="C1614" s="9"/>
      <c r="D1614" s="10"/>
      <c r="E1614" s="2"/>
      <c r="F1614" s="2"/>
      <c r="G1614" s="12"/>
      <c r="H1614" s="12"/>
      <c r="I1614" s="12"/>
      <c r="J1614" s="12"/>
      <c r="K1614" s="12"/>
      <c r="L1614" s="12"/>
      <c r="M1614" s="12"/>
      <c r="N1614" s="12"/>
      <c r="O1614" s="12"/>
      <c r="P1614" s="12"/>
      <c r="Q1614" s="12"/>
    </row>
    <row r="1615" spans="1:17" ht="13.15" customHeight="1" x14ac:dyDescent="0.2">
      <c r="A1615" s="4"/>
      <c r="B1615" s="4"/>
      <c r="C1615" s="9"/>
      <c r="D1615" s="10"/>
      <c r="E1615" s="2"/>
      <c r="F1615" s="2"/>
      <c r="G1615" s="12"/>
      <c r="H1615" s="12"/>
      <c r="I1615" s="12"/>
      <c r="J1615" s="12"/>
      <c r="K1615" s="12"/>
      <c r="L1615" s="12"/>
      <c r="M1615" s="12"/>
      <c r="N1615" s="12"/>
      <c r="O1615" s="12"/>
      <c r="P1615" s="12"/>
      <c r="Q1615" s="12"/>
    </row>
    <row r="1616" spans="1:17" ht="13.15" customHeight="1" x14ac:dyDescent="0.25">
      <c r="A1616"/>
      <c r="B1616"/>
      <c r="C1616" s="9"/>
      <c r="D1616" s="10"/>
      <c r="E1616" s="2"/>
      <c r="F1616" s="2"/>
      <c r="G1616" s="12"/>
      <c r="H1616" s="12"/>
      <c r="I1616" s="12"/>
      <c r="J1616" s="12"/>
      <c r="K1616" s="12"/>
      <c r="L1616" s="12"/>
      <c r="M1616" s="12"/>
      <c r="N1616" s="12"/>
      <c r="O1616" s="12"/>
      <c r="P1616" s="12"/>
      <c r="Q1616" s="12"/>
    </row>
    <row r="1617" spans="1:17" ht="13.15" customHeight="1" x14ac:dyDescent="0.25">
      <c r="A1617"/>
      <c r="B1617"/>
      <c r="C1617" s="9"/>
      <c r="D1617" s="10"/>
      <c r="E1617" s="2"/>
      <c r="F1617" s="2"/>
      <c r="G1617" s="12"/>
      <c r="H1617" s="12"/>
      <c r="I1617" s="12"/>
      <c r="J1617" s="12"/>
      <c r="K1617" s="12"/>
      <c r="L1617" s="12"/>
      <c r="M1617" s="12"/>
      <c r="N1617" s="12"/>
      <c r="O1617" s="12"/>
      <c r="P1617" s="12"/>
      <c r="Q1617" s="12"/>
    </row>
    <row r="1618" spans="1:17" ht="13.15" customHeight="1" x14ac:dyDescent="0.25">
      <c r="A1618"/>
      <c r="B1618"/>
      <c r="C1618" s="9"/>
      <c r="D1618" s="10"/>
      <c r="E1618" s="2"/>
      <c r="F1618" s="2"/>
      <c r="G1618" s="12"/>
      <c r="H1618" s="12"/>
      <c r="I1618" s="12"/>
      <c r="J1618" s="12"/>
      <c r="K1618" s="12"/>
      <c r="L1618" s="12"/>
      <c r="M1618" s="12"/>
      <c r="N1618" s="12"/>
      <c r="O1618" s="12"/>
      <c r="P1618" s="12"/>
      <c r="Q1618" s="12"/>
    </row>
    <row r="1619" spans="1:17" ht="13.15" customHeight="1" x14ac:dyDescent="0.25">
      <c r="A1619"/>
      <c r="B1619"/>
      <c r="C1619" s="9"/>
      <c r="D1619" s="9"/>
      <c r="E1619" s="9"/>
      <c r="F1619" s="9"/>
      <c r="G1619" s="12"/>
      <c r="H1619" s="12"/>
      <c r="I1619" s="12"/>
      <c r="J1619" s="12"/>
      <c r="K1619" s="12"/>
      <c r="L1619" s="12"/>
      <c r="M1619" s="12"/>
      <c r="N1619" s="12"/>
      <c r="O1619" s="12"/>
      <c r="P1619" s="12"/>
      <c r="Q1619" s="12"/>
    </row>
    <row r="1620" spans="1:17" ht="13.15" customHeight="1" x14ac:dyDescent="0.25">
      <c r="A1620"/>
      <c r="B1620"/>
      <c r="C1620" s="9"/>
      <c r="D1620" s="9"/>
      <c r="E1620" s="9"/>
      <c r="F1620" s="9"/>
      <c r="G1620" s="12"/>
      <c r="H1620" s="12"/>
      <c r="I1620" s="12"/>
      <c r="J1620" s="12"/>
      <c r="K1620" s="12"/>
      <c r="L1620" s="12"/>
      <c r="M1620" s="12"/>
      <c r="N1620" s="12"/>
      <c r="O1620" s="12"/>
      <c r="P1620" s="12"/>
      <c r="Q1620" s="12"/>
    </row>
    <row r="1621" spans="1:17" ht="13.15" customHeight="1" x14ac:dyDescent="0.25">
      <c r="A1621"/>
      <c r="B1621"/>
      <c r="C1621" s="9"/>
      <c r="D1621" s="9"/>
      <c r="E1621" s="9"/>
      <c r="F1621" s="9"/>
      <c r="G1621" s="12"/>
      <c r="H1621" s="12"/>
      <c r="I1621" s="12"/>
      <c r="J1621" s="12"/>
      <c r="K1621" s="12"/>
      <c r="L1621" s="12"/>
      <c r="M1621" s="12"/>
      <c r="N1621" s="12"/>
      <c r="O1621" s="12"/>
      <c r="P1621" s="12"/>
      <c r="Q1621" s="12"/>
    </row>
    <row r="1622" spans="1:17" ht="13.15" customHeight="1" x14ac:dyDescent="0.25">
      <c r="A1622"/>
      <c r="B1622"/>
      <c r="C1622" s="9"/>
      <c r="D1622" s="9"/>
      <c r="E1622" s="9"/>
      <c r="F1622" s="9"/>
      <c r="G1622" s="12"/>
      <c r="H1622" s="12"/>
      <c r="I1622" s="12"/>
      <c r="J1622" s="12"/>
      <c r="K1622" s="12"/>
      <c r="L1622" s="12"/>
      <c r="M1622" s="12"/>
      <c r="N1622" s="12"/>
      <c r="O1622" s="12"/>
      <c r="P1622" s="12"/>
      <c r="Q1622" s="12"/>
    </row>
    <row r="1623" spans="1:17" ht="13.15" customHeight="1" x14ac:dyDescent="0.25">
      <c r="A1623"/>
      <c r="B1623"/>
      <c r="C1623" s="9"/>
      <c r="D1623" s="9"/>
      <c r="E1623" s="9"/>
      <c r="F1623" s="9"/>
      <c r="G1623" s="12"/>
      <c r="H1623" s="12"/>
      <c r="I1623" s="12"/>
      <c r="J1623" s="12"/>
      <c r="K1623" s="12"/>
      <c r="L1623" s="12"/>
      <c r="M1623" s="12"/>
      <c r="N1623" s="12"/>
      <c r="O1623" s="12"/>
      <c r="P1623" s="12"/>
      <c r="Q1623" s="12"/>
    </row>
    <row r="1624" spans="1:17" ht="13.15" customHeight="1" x14ac:dyDescent="0.25">
      <c r="A1624"/>
      <c r="B1624"/>
      <c r="C1624" s="9"/>
      <c r="D1624" s="9"/>
      <c r="E1624" s="9"/>
      <c r="F1624" s="9"/>
      <c r="G1624" s="12"/>
      <c r="H1624" s="12"/>
      <c r="I1624" s="12"/>
      <c r="J1624" s="12"/>
      <c r="K1624" s="12"/>
      <c r="L1624" s="12"/>
      <c r="M1624" s="12"/>
      <c r="N1624" s="12"/>
      <c r="O1624" s="12"/>
      <c r="P1624" s="12"/>
      <c r="Q1624" s="12"/>
    </row>
    <row r="1625" spans="1:17" ht="13.15" customHeight="1" x14ac:dyDescent="0.25">
      <c r="A1625"/>
      <c r="B1625"/>
      <c r="C1625" s="9"/>
      <c r="D1625" s="9"/>
      <c r="E1625" s="9"/>
      <c r="F1625" s="9"/>
      <c r="G1625" s="12"/>
      <c r="H1625" s="12"/>
      <c r="I1625" s="12"/>
      <c r="J1625" s="12"/>
      <c r="K1625" s="12"/>
      <c r="L1625" s="12"/>
      <c r="M1625" s="12"/>
      <c r="N1625" s="12"/>
      <c r="O1625" s="12"/>
      <c r="P1625" s="12"/>
      <c r="Q1625" s="12"/>
    </row>
    <row r="1626" spans="1:17" ht="13.15" customHeight="1" x14ac:dyDescent="0.25">
      <c r="A1626"/>
      <c r="B1626"/>
      <c r="C1626" s="9"/>
      <c r="D1626" s="9"/>
      <c r="E1626" s="9"/>
      <c r="F1626" s="9"/>
      <c r="G1626" s="12"/>
      <c r="H1626" s="12"/>
      <c r="I1626" s="12"/>
      <c r="J1626" s="12"/>
      <c r="K1626" s="12"/>
      <c r="L1626" s="12"/>
      <c r="M1626" s="12"/>
      <c r="N1626" s="12"/>
      <c r="O1626" s="12"/>
      <c r="P1626" s="12"/>
      <c r="Q1626" s="12"/>
    </row>
    <row r="1627" spans="1:17" ht="13.15" customHeight="1" x14ac:dyDescent="0.25">
      <c r="A1627"/>
      <c r="B1627"/>
      <c r="C1627" s="9"/>
      <c r="D1627" s="9"/>
      <c r="E1627" s="9"/>
      <c r="F1627" s="9"/>
      <c r="G1627" s="12"/>
      <c r="H1627" s="12"/>
      <c r="I1627" s="12"/>
      <c r="J1627" s="12"/>
      <c r="K1627" s="12"/>
      <c r="L1627" s="12"/>
      <c r="M1627" s="12"/>
      <c r="N1627" s="12"/>
      <c r="O1627" s="12"/>
      <c r="P1627" s="12"/>
      <c r="Q1627" s="12"/>
    </row>
    <row r="1628" spans="1:17" ht="13.15" customHeight="1" x14ac:dyDescent="0.25">
      <c r="A1628"/>
      <c r="B1628"/>
      <c r="C1628" s="9"/>
      <c r="D1628" s="9"/>
      <c r="E1628" s="9"/>
      <c r="F1628" s="9"/>
      <c r="G1628" s="12"/>
      <c r="H1628" s="12"/>
      <c r="I1628" s="12"/>
      <c r="J1628" s="12"/>
      <c r="K1628" s="12"/>
      <c r="L1628" s="12"/>
      <c r="M1628" s="12"/>
      <c r="N1628" s="12"/>
      <c r="O1628" s="12"/>
      <c r="P1628" s="12"/>
      <c r="Q1628" s="12"/>
    </row>
    <row r="1629" spans="1:17" ht="13.15" customHeight="1" x14ac:dyDescent="0.25">
      <c r="A1629"/>
      <c r="B1629"/>
      <c r="C1629" s="9"/>
      <c r="D1629" s="9"/>
      <c r="E1629" s="9"/>
      <c r="F1629" s="9"/>
      <c r="G1629" s="12"/>
      <c r="H1629" s="12"/>
      <c r="I1629" s="12"/>
      <c r="J1629" s="12"/>
      <c r="K1629" s="12"/>
      <c r="L1629" s="12"/>
      <c r="M1629" s="12"/>
      <c r="N1629" s="12"/>
      <c r="O1629" s="12"/>
      <c r="P1629" s="12"/>
      <c r="Q1629" s="12"/>
    </row>
    <row r="1630" spans="1:17" ht="13.15" customHeight="1" x14ac:dyDescent="0.25">
      <c r="A1630"/>
      <c r="B1630"/>
      <c r="C1630" s="9"/>
      <c r="D1630" s="9"/>
      <c r="E1630" s="9"/>
      <c r="F1630" s="9"/>
      <c r="G1630" s="12"/>
      <c r="H1630" s="12"/>
      <c r="I1630" s="12"/>
      <c r="J1630" s="12"/>
      <c r="K1630" s="12"/>
      <c r="L1630" s="12"/>
      <c r="M1630" s="12"/>
      <c r="N1630" s="12"/>
      <c r="O1630" s="12"/>
      <c r="P1630" s="12"/>
      <c r="Q1630" s="12"/>
    </row>
    <row r="1631" spans="1:17" ht="13.15" customHeight="1" x14ac:dyDescent="0.25">
      <c r="A1631"/>
      <c r="B1631"/>
      <c r="C1631" s="9"/>
      <c r="D1631" s="9"/>
      <c r="E1631" s="9"/>
      <c r="F1631" s="9"/>
      <c r="G1631" s="12"/>
      <c r="H1631" s="12"/>
      <c r="I1631" s="12"/>
      <c r="J1631" s="12"/>
      <c r="K1631" s="12"/>
      <c r="L1631" s="12"/>
      <c r="M1631" s="12"/>
      <c r="N1631" s="12"/>
      <c r="O1631" s="12"/>
      <c r="P1631" s="12"/>
      <c r="Q1631" s="12"/>
    </row>
    <row r="1632" spans="1:17" ht="13.15" customHeight="1" x14ac:dyDescent="0.25">
      <c r="A1632"/>
      <c r="B1632"/>
      <c r="C1632" s="9"/>
      <c r="D1632" s="9"/>
      <c r="E1632" s="9"/>
      <c r="F1632" s="9"/>
      <c r="G1632" s="12"/>
      <c r="H1632" s="12"/>
      <c r="I1632" s="12"/>
      <c r="J1632" s="12"/>
      <c r="K1632" s="12"/>
      <c r="L1632" s="12"/>
      <c r="M1632" s="12"/>
      <c r="N1632" s="12"/>
      <c r="O1632" s="12"/>
      <c r="P1632" s="12"/>
      <c r="Q1632" s="12"/>
    </row>
    <row r="1633" spans="1:17" ht="13.15" customHeight="1" x14ac:dyDescent="0.25">
      <c r="A1633"/>
      <c r="B1633"/>
      <c r="C1633" s="9"/>
      <c r="D1633" s="9"/>
      <c r="E1633" s="9"/>
      <c r="F1633" s="9"/>
      <c r="G1633" s="12"/>
      <c r="H1633" s="12"/>
      <c r="I1633" s="12"/>
      <c r="J1633" s="12"/>
      <c r="K1633" s="12"/>
      <c r="L1633" s="12"/>
      <c r="M1633" s="12"/>
      <c r="N1633" s="12"/>
      <c r="O1633" s="12"/>
      <c r="P1633" s="12"/>
      <c r="Q1633" s="12"/>
    </row>
    <row r="1634" spans="1:17" ht="13.15" customHeight="1" x14ac:dyDescent="0.25">
      <c r="A1634"/>
      <c r="B1634"/>
      <c r="C1634" s="9"/>
      <c r="D1634" s="9"/>
      <c r="E1634" s="9"/>
      <c r="F1634" s="9"/>
      <c r="G1634" s="12"/>
      <c r="H1634" s="12"/>
      <c r="I1634" s="12"/>
      <c r="J1634" s="12"/>
      <c r="K1634" s="12"/>
      <c r="L1634" s="12"/>
      <c r="M1634" s="12"/>
      <c r="N1634" s="12"/>
      <c r="O1634" s="12"/>
      <c r="P1634" s="12"/>
      <c r="Q1634" s="12"/>
    </row>
    <row r="1635" spans="1:17" ht="13.15" customHeight="1" x14ac:dyDescent="0.25">
      <c r="A1635"/>
      <c r="B1635"/>
      <c r="C1635" s="9"/>
      <c r="D1635" s="9"/>
      <c r="E1635" s="9"/>
      <c r="F1635" s="9"/>
      <c r="G1635" s="12"/>
      <c r="H1635" s="12"/>
      <c r="I1635" s="12"/>
      <c r="J1635" s="12"/>
      <c r="K1635" s="12"/>
      <c r="L1635" s="12"/>
      <c r="M1635" s="12"/>
      <c r="N1635" s="12"/>
      <c r="O1635" s="12"/>
      <c r="P1635" s="12"/>
      <c r="Q1635" s="12"/>
    </row>
    <row r="1636" spans="1:17" ht="13.15" customHeight="1" x14ac:dyDescent="0.25">
      <c r="A1636"/>
      <c r="B1636"/>
      <c r="C1636" s="9"/>
      <c r="D1636" s="9"/>
      <c r="E1636" s="9"/>
      <c r="F1636" s="9"/>
      <c r="G1636" s="12"/>
      <c r="H1636" s="12"/>
      <c r="I1636" s="12"/>
      <c r="J1636" s="12"/>
      <c r="K1636" s="12"/>
      <c r="L1636" s="12"/>
      <c r="M1636" s="12"/>
      <c r="N1636" s="12"/>
      <c r="O1636" s="12"/>
      <c r="P1636" s="12"/>
      <c r="Q1636" s="12"/>
    </row>
    <row r="1637" spans="1:17" ht="13.15" customHeight="1" x14ac:dyDescent="0.25">
      <c r="A1637"/>
      <c r="B1637"/>
      <c r="C1637" s="9"/>
      <c r="D1637" s="9"/>
      <c r="E1637" s="9"/>
      <c r="F1637" s="9"/>
      <c r="G1637" s="12"/>
      <c r="H1637" s="12"/>
      <c r="I1637" s="12"/>
      <c r="J1637" s="12"/>
      <c r="K1637" s="12"/>
      <c r="L1637" s="12"/>
      <c r="M1637" s="12"/>
      <c r="N1637" s="12"/>
      <c r="O1637" s="12"/>
      <c r="P1637" s="12"/>
      <c r="Q1637" s="12"/>
    </row>
    <row r="1638" spans="1:17" ht="13.15" customHeight="1" x14ac:dyDescent="0.25">
      <c r="A1638"/>
      <c r="B1638"/>
      <c r="C1638" s="9"/>
      <c r="D1638" s="9"/>
      <c r="E1638" s="9"/>
      <c r="F1638" s="9"/>
      <c r="G1638" s="12"/>
      <c r="H1638" s="12"/>
      <c r="I1638" s="12"/>
      <c r="J1638" s="12"/>
      <c r="K1638" s="12"/>
      <c r="L1638" s="12"/>
      <c r="M1638" s="12"/>
      <c r="N1638" s="12"/>
      <c r="O1638" s="12"/>
      <c r="P1638" s="12"/>
      <c r="Q1638" s="12"/>
    </row>
  </sheetData>
  <sortState xmlns:xlrd2="http://schemas.microsoft.com/office/spreadsheetml/2017/richdata2" ref="A8:B1380">
    <sortCondition ref="A8:A1380"/>
    <sortCondition ref="B8:B1380"/>
  </sortState>
  <printOptions horizontalCentered="1"/>
  <pageMargins left="0.5" right="0.5" top="0.75" bottom="0.75" header="0.5" footer="0.5"/>
  <pageSetup scale="56" firstPageNumber="142" fitToHeight="0" orientation="landscape" useFirstPageNumber="1" r:id="rId1"/>
  <headerFooter alignWithMargins="0">
    <oddHeader xml:space="preserve">&amp;L&amp;"Arial,Bold"TABLE IIIA&amp;C&amp;"Arial,Bold"COMPARISON OF INSTRUCTIONAL EXPENDITURES BY LOCATION&amp;R&amp;"Arial,Bold"2016-2017
</oddHeader>
    <oddFooter>&amp;CPage &amp;P</oddFooter>
  </headerFooter>
  <rowBreaks count="26" manualBreakCount="26">
    <brk id="70" min="2" max="16" man="1"/>
    <brk id="134" min="2" max="16" man="1"/>
    <brk id="198" min="2" max="16" man="1"/>
    <brk id="262" min="2" max="16" man="1"/>
    <brk id="326" min="2" max="16" man="1"/>
    <brk id="390" min="2" max="16" man="1"/>
    <brk id="454" min="2" max="16" man="1"/>
    <brk id="518" min="2" max="16" man="1"/>
    <brk id="582" min="2" max="16" man="1"/>
    <brk id="646" min="2" max="16" man="1"/>
    <brk id="710" min="2" max="16" man="1"/>
    <brk id="774" min="2" max="16" man="1"/>
    <brk id="838" min="2" max="16" man="1"/>
    <brk id="902" min="2" max="16" man="1"/>
    <brk id="966" min="2" max="16" man="1"/>
    <brk id="1030" min="2" max="16" man="1"/>
    <brk id="1094" min="2" max="16" man="1"/>
    <brk id="1158" min="2" max="16" man="1"/>
    <brk id="1222" min="2" max="16" man="1"/>
    <brk id="1286" min="2" max="16" man="1"/>
    <brk id="1350" min="2" max="16" man="1"/>
    <brk id="1414" min="2" max="16" man="1"/>
    <brk id="1438" min="2" max="16" man="1"/>
    <brk id="1498" min="2" max="16" man="1"/>
    <brk id="1558" min="2" max="16" man="1"/>
    <brk id="1614" min="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IIIA</vt:lpstr>
      <vt:lpstr>IIIA!Print_Area</vt:lpstr>
      <vt:lpstr>IIIA!Print_Titles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Lucero, Yolanda (6847)</dc:creator>
  <cp:lastModifiedBy>Wiedemer, Kelly</cp:lastModifiedBy>
  <cp:lastPrinted>2020-08-24T19:39:18Z</cp:lastPrinted>
  <dcterms:created xsi:type="dcterms:W3CDTF">2014-08-08T16:54:50Z</dcterms:created>
  <dcterms:modified xsi:type="dcterms:W3CDTF">2024-09-20T18:59:44Z</dcterms:modified>
</cp:coreProperties>
</file>