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Budget - CDE\FY2021-22\"/>
    </mc:Choice>
  </mc:AlternateContent>
  <xr:revisionPtr revIDLastSave="0" documentId="13_ncr:1_{5F4DD963-888C-4363-B027-8BFBF456F2D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B20-1418 to FY20-21 Supp Req" sheetId="2" r:id="rId1"/>
  </sheets>
  <definedNames>
    <definedName name="_xlnm._FilterDatabase" localSheetId="0" hidden="1">'HB20-1418 to FY20-21 Supp Req'!$A$2:$AC$183</definedName>
    <definedName name="_xlnm.Print_Area" localSheetId="0">'HB20-1418 to FY20-21 Supp Req'!$A$1:$AC$188</definedName>
    <definedName name="_xlnm.Print_Titles" localSheetId="0">'HB20-1418 to FY20-21 Supp Req'!$A:$B,'HB20-1418 to FY20-21 Supp Req'!$1:$3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4" i="2"/>
  <c r="U4" i="2"/>
  <c r="V4" i="2"/>
  <c r="W4" i="2"/>
  <c r="X4" i="2"/>
  <c r="Y4" i="2"/>
  <c r="Z4" i="2"/>
  <c r="AA4" i="2"/>
  <c r="AB4" i="2"/>
  <c r="AC4" i="2"/>
  <c r="I183" i="2"/>
  <c r="Q183" i="2" l="1"/>
  <c r="J183" i="2" l="1"/>
  <c r="H183" i="2"/>
  <c r="G183" i="2"/>
  <c r="E183" i="2"/>
  <c r="D183" i="2"/>
  <c r="C183" i="2"/>
  <c r="R183" i="2" l="1"/>
  <c r="F183" i="2"/>
  <c r="K183" i="2" s="1"/>
  <c r="F185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<sst xmlns="http://schemas.openxmlformats.org/spreadsheetml/2006/main" count="404" uniqueCount="257">
  <si>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</si>
  <si>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</si>
  <si>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</si>
  <si>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</si>
  <si>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</si>
  <si>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</si>
  <si>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</si>
  <si>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</si>
  <si>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</si>
  <si>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</si>
  <si>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</si>
  <si>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</si>
  <si>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</si>
  <si>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</si>
  <si>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</si>
  <si>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</si>
  <si>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</si>
  <si>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</si>
  <si>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</si>
  <si>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</si>
  <si>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</si>
  <si>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</si>
  <si>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</si>
  <si>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</si>
  <si>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</si>
  <si>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</si>
  <si>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</si>
  <si>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</si>
  <si>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</si>
  <si>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</si>
  <si>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</si>
  <si>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</si>
  <si>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</si>
  <si>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</si>
  <si>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</si>
  <si>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</si>
  <si>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</si>
  <si>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</si>
  <si>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</si>
  <si>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</si>
  <si>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</si>
  <si>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</si>
  <si>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</si>
  <si>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</si>
  <si>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</si>
  <si>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</si>
  <si>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</si>
  <si>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</si>
  <si>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</si>
  <si>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</si>
  <si>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</si>
  <si>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</si>
  <si>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</si>
  <si>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</si>
  <si>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</si>
  <si>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</si>
  <si>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</si>
  <si>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</si>
  <si>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</si>
  <si>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</si>
  <si>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</si>
  <si>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</si>
  <si>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</si>
  <si>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</si>
  <si>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</si>
  <si>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</si>
  <si>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</si>
  <si>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</si>
  <si>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</si>
  <si>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</si>
  <si>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</si>
  <si>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</si>
  <si>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</si>
  <si>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</si>
  <si>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</si>
  <si>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</si>
  <si>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</si>
  <si>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</si>
  <si>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</si>
  <si>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</si>
  <si>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</si>
  <si>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</si>
  <si>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</si>
  <si>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</si>
  <si>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</si>
  <si>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</si>
  <si>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</si>
  <si>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</si>
  <si>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</si>
  <si>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</si>
  <si>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</si>
  <si>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</si>
  <si>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</si>
  <si>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</si>
  <si>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</si>
  <si>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</si>
  <si>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</si>
  <si>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</si>
  <si>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</si>
  <si>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</si>
  <si>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</si>
  <si>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</si>
  <si>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</si>
  <si>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</si>
  <si>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</si>
  <si>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</si>
  <si>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</si>
  <si>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</si>
  <si>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</si>
  <si>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</si>
  <si>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</si>
  <si>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</si>
  <si>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</si>
  <si>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</si>
  <si>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</si>
  <si>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</si>
  <si>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</si>
  <si>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</si>
  <si>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</si>
  <si>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</si>
  <si>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</si>
  <si>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</si>
  <si>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</si>
  <si>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</si>
  <si>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</si>
  <si>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</si>
  <si>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</si>
  <si>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</si>
  <si>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</si>
  <si>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</si>
  <si>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</si>
  <si>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</si>
  <si>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</si>
  <si>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</si>
  <si>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</si>
  <si>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</si>
  <si>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</si>
  <si>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</si>
  <si>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</si>
  <si>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</si>
  <si>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</si>
  <si>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</si>
  <si>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</si>
  <si>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</si>
  <si>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</si>
  <si>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</si>
  <si>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</si>
  <si>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</si>
  <si>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</si>
  <si>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</si>
  <si>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</si>
  <si>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</si>
  <si>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</si>
  <si>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</si>
  <si>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</si>
  <si>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</si>
  <si>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</si>
  <si>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</si>
  <si>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</si>
  <si>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</si>
  <si>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</si>
  <si>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</si>
  <si>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</si>
  <si>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</si>
  <si>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</si>
  <si>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</si>
  <si>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</si>
  <si>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</si>
  <si>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</si>
  <si>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</si>
  <si>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</si>
  <si>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</si>
  <si>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</si>
  <si>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</si>
  <si>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</si>
  <si>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</si>
  <si>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</si>
  <si>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</si>
  <si>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</si>
  <si>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</si>
  <si>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</si>
  <si>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</si>
  <si>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</si>
  <si>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</si>
  <si>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</si>
  <si>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</si>
  <si>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</si>
  <si>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</si>
  <si>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</si>
  <si>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</si>
  <si>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</si>
  <si>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</si>
  <si>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</si>
  <si>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</si>
  <si>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</si>
  <si>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</si>
  <si>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</si>
  <si>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</si>
  <si>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</si>
  <si>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</si>
  <si>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</si>
  <si>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</si>
  <si>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</si>
  <si>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</si>
  <si>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</si>
  <si>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</si>
  <si>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</si>
  <si>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</si>
  <si>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</si>
  <si>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</si>
  <si>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</si>
  <si>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</si>
  <si>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</si>
  <si>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</si>
  <si>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</si>
  <si>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</si>
  <si>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</si>
  <si>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</si>
  <si>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</si>
  <si>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</si>
  <si>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</si>
  <si>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</si>
  <si>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</si>
  <si>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</si>
  <si>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</si>
  <si>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</si>
  <si>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</si>
  <si>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</si>
  <si>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</si>
  <si>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</si>
  <si>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</si>
  <si>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</si>
  <si>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</si>
  <si>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</si>
  <si>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</si>
  <si>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</si>
  <si>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</si>
  <si>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</si>
  <si>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</si>
  <si>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</si>
  <si>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2020-21 TOTAL PROGRAM AFTER BUDGET STABILIZATION FACTOR</t>
  </si>
  <si>
    <t xml:space="preserve">Estimated Change </t>
  </si>
  <si>
    <t>2020-21  FUNDED PUPIL COUNTS</t>
  </si>
  <si>
    <t xml:space="preserve">2020-21  FULLY FUNDED TOTAL PROGRAM </t>
  </si>
  <si>
    <t>2020-21  BUDGET STABILIZATION FACTOR</t>
  </si>
  <si>
    <t>2020-21  PER PUPIL FUNDING AFTER BUDGET STABILIZATION FACTOR</t>
  </si>
  <si>
    <t>2021-22  ESTIMATED FUNDED PUPIL COUNTS</t>
  </si>
  <si>
    <t xml:space="preserve">2021-22  ESTIMATED FULLY FUNDED TOTAL PROGRAM </t>
  </si>
  <si>
    <t>2021-22  ESTIMATED BUDGET STABILIZATION FACTOR</t>
  </si>
  <si>
    <t>2021-22 ESTIMATED TOTAL PROGRAM AFTER BUDGET STABILIZATION FACTOR</t>
  </si>
  <si>
    <t>ESTIMATED PROPERTY
 TAXES</t>
  </si>
  <si>
    <t>ESTIMATED SPECIFIC OWNERSHIP TAXES</t>
  </si>
  <si>
    <t>ESTIMATED STATE SHARE</t>
  </si>
  <si>
    <t>ESTIMATED CATEGORICAL BUYOUT</t>
  </si>
  <si>
    <t>2021-22  ESTIMATED PER PUPIL FUNDING AFTER BUDGET STABILIZATION FACTOR</t>
  </si>
  <si>
    <t>2020-21 January Supplemental Request</t>
  </si>
  <si>
    <t>2021-22 Governor's January 2021 Updated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</si>
</sst>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40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38" fontId="0" fillId="0" borderId="0" xfId="1" applyNumberFormat="1" applyFont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/>
  </sheetViews>
  <sheetFormatPr defaultColWidth="9.1796875" defaultRowHeight="14.5" x14ac:dyDescent="0.35"/>
  <cols>
    <col min="1" max="1" width="12.81640625" style="7" customWidth="1"/>
    <col min="2" max="2" width="22.26953125" style="7" bestFit="1" customWidth="1"/>
    <col min="3" max="3" width="16.7265625" style="1" bestFit="1" customWidth="1"/>
    <col min="4" max="5" width="16.453125" style="7" customWidth="1"/>
    <col min="6" max="7" width="16.1796875" style="7" customWidth="1"/>
    <col min="8" max="8" width="16.7265625" style="7" bestFit="1" customWidth="1"/>
    <col min="9" max="9" width="17.1796875" style="7" bestFit="1" customWidth="1"/>
    <col min="10" max="10" width="16.26953125" style="7" customWidth="1"/>
    <col min="11" max="11" width="16.26953125" style="15" customWidth="1"/>
    <col min="12" max="12" width="16.1796875" style="1" customWidth="1"/>
    <col min="13" max="13" width="16.81640625" style="7" bestFit="1" customWidth="1"/>
    <col min="14" max="14" width="18.7265625" style="7" bestFit="1" customWidth="1"/>
    <col min="15" max="15" width="18.81640625" style="7" bestFit="1" customWidth="1"/>
    <col min="16" max="16" width="18.54296875" style="7" bestFit="1" customWidth="1"/>
    <col min="17" max="17" width="17.54296875" style="7" bestFit="1" customWidth="1"/>
    <col min="18" max="18" width="16.81640625" style="7" bestFit="1" customWidth="1"/>
    <col min="19" max="19" width="19" style="7" bestFit="1" customWidth="1"/>
    <col min="20" max="20" width="16.1796875" style="15" customWidth="1"/>
    <col min="21" max="21" width="13" style="1" customWidth="1"/>
    <col min="22" max="23" width="15.26953125" style="7" bestFit="1" customWidth="1"/>
    <col min="24" max="24" width="16" style="7" customWidth="1"/>
    <col min="25" max="25" width="15" style="7" customWidth="1"/>
    <col min="26" max="26" width="16.453125" style="7" bestFit="1" customWidth="1"/>
    <col min="27" max="27" width="17.1796875" style="7" bestFit="1" customWidth="1"/>
    <col min="28" max="28" width="16.453125" style="7" bestFit="1" customWidth="1"/>
    <col min="29" max="29" width="17.1796875" style="15" bestFit="1" customWidth="1"/>
    <col min="30" max="16384" width="9.1796875" style="7"/>
  </cols>
  <sheetData>
    <row r="1" spans="1:34" ht="84.75" customHeight="1" x14ac:dyDescent="0.6">
      <c r="A1" s="5"/>
      <c r="B1" s="5"/>
      <c r="C1" s="35" t="s">
        <v>255</v>
      </c>
      <c r="D1" s="35"/>
      <c r="E1" s="35"/>
      <c r="F1" s="35"/>
      <c r="G1" s="35"/>
      <c r="H1" s="35"/>
      <c r="I1" s="35"/>
      <c r="J1" s="35"/>
      <c r="K1" s="36"/>
      <c r="L1" s="37" t="s">
        <v>256</v>
      </c>
      <c r="M1" s="37"/>
      <c r="N1" s="37"/>
      <c r="O1" s="37"/>
      <c r="P1" s="37"/>
      <c r="Q1" s="37"/>
      <c r="R1" s="37"/>
      <c r="S1" s="37"/>
      <c r="T1" s="38"/>
      <c r="U1" s="39" t="s">
        <v>241</v>
      </c>
      <c r="V1" s="39"/>
      <c r="W1" s="39"/>
      <c r="X1" s="39"/>
      <c r="Y1" s="39"/>
      <c r="Z1" s="39"/>
      <c r="AA1" s="39"/>
      <c r="AB1" s="39"/>
      <c r="AC1" s="39"/>
      <c r="AD1" s="6"/>
      <c r="AE1" s="6"/>
      <c r="AF1" s="6"/>
      <c r="AG1" s="6"/>
      <c r="AH1" s="6"/>
    </row>
    <row r="2" spans="1:34" s="10" customFormat="1" ht="75" customHeight="1" x14ac:dyDescent="0.35">
      <c r="A2" s="8" t="s">
        <v>0</v>
      </c>
      <c r="B2" s="8" t="s">
        <v>1</v>
      </c>
      <c r="C2" s="23" t="s">
        <v>242</v>
      </c>
      <c r="D2" s="24" t="s">
        <v>243</v>
      </c>
      <c r="E2" s="24" t="s">
        <v>244</v>
      </c>
      <c r="F2" s="24" t="s">
        <v>240</v>
      </c>
      <c r="G2" s="24" t="s">
        <v>2</v>
      </c>
      <c r="H2" s="24" t="s">
        <v>3</v>
      </c>
      <c r="I2" s="24" t="s">
        <v>4</v>
      </c>
      <c r="J2" s="24" t="s">
        <v>5</v>
      </c>
      <c r="K2" s="25" t="s">
        <v>245</v>
      </c>
      <c r="L2" s="28" t="s">
        <v>246</v>
      </c>
      <c r="M2" s="29" t="s">
        <v>247</v>
      </c>
      <c r="N2" s="29" t="s">
        <v>248</v>
      </c>
      <c r="O2" s="29" t="s">
        <v>249</v>
      </c>
      <c r="P2" s="29" t="s">
        <v>250</v>
      </c>
      <c r="Q2" s="29" t="s">
        <v>251</v>
      </c>
      <c r="R2" s="29" t="s">
        <v>252</v>
      </c>
      <c r="S2" s="29" t="s">
        <v>253</v>
      </c>
      <c r="T2" s="30" t="s">
        <v>254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35">
      <c r="A3" s="8"/>
      <c r="B3" s="8"/>
      <c r="C3" s="26"/>
      <c r="D3" s="27" t="s">
        <v>236</v>
      </c>
      <c r="E3" s="24"/>
      <c r="F3" s="24" t="s">
        <v>13</v>
      </c>
      <c r="G3" s="24"/>
      <c r="H3" s="24"/>
      <c r="I3" s="24"/>
      <c r="J3" s="24"/>
      <c r="K3" s="25"/>
      <c r="L3" s="31"/>
      <c r="M3" s="32" t="s">
        <v>236</v>
      </c>
      <c r="N3" s="29"/>
      <c r="O3" s="29" t="s">
        <v>13</v>
      </c>
      <c r="P3" s="29"/>
      <c r="Q3" s="29"/>
      <c r="R3" s="29"/>
      <c r="S3" s="29"/>
      <c r="T3" s="30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35">
      <c r="A4" s="7" t="s">
        <v>23</v>
      </c>
      <c r="B4" s="7" t="s">
        <v>24</v>
      </c>
      <c r="C4" s="1">
        <v>8980.7999999999993</v>
      </c>
      <c r="D4" s="7">
        <v>83082193.019999996</v>
      </c>
      <c r="E4" s="22">
        <v>-10604110.445837311</v>
      </c>
      <c r="F4" s="7">
        <v>72478082.574162692</v>
      </c>
      <c r="G4" s="7">
        <v>21684291.110399999</v>
      </c>
      <c r="H4" s="7">
        <v>1389223.24</v>
      </c>
      <c r="I4" s="7">
        <v>49404568.223762691</v>
      </c>
      <c r="J4" s="7">
        <v>0</v>
      </c>
      <c r="K4" s="14">
        <v>8070.3370049619962</v>
      </c>
      <c r="L4" s="1">
        <v>8803.5</v>
      </c>
      <c r="M4" s="7">
        <v>83054249.879999995</v>
      </c>
      <c r="N4" s="22">
        <v>-5634501.6093136603</v>
      </c>
      <c r="O4" s="7">
        <f>M4+N4</f>
        <v>77419748.270686328</v>
      </c>
      <c r="P4" s="7">
        <v>21339403.935280271</v>
      </c>
      <c r="Q4" s="7">
        <v>1474334.05</v>
      </c>
      <c r="R4" s="7">
        <f>O4-P4-Q4</f>
        <v>54606010.285406061</v>
      </c>
      <c r="S4" s="7">
        <v>0</v>
      </c>
      <c r="T4" s="14">
        <f>O4/L4</f>
        <v>8794.2009735544198</v>
      </c>
      <c r="U4" s="1">
        <f t="shared" ref="U4:AC32" si="0">L4-C4</f>
        <v>-177.29999999999927</v>
      </c>
      <c r="V4" s="7">
        <f t="shared" si="0"/>
        <v>-27943.140000000596</v>
      </c>
      <c r="W4" s="7">
        <f t="shared" si="0"/>
        <v>4969608.8365236511</v>
      </c>
      <c r="X4" s="7">
        <f t="shared" si="0"/>
        <v>4941665.6965236366</v>
      </c>
      <c r="Y4" s="7">
        <f t="shared" si="0"/>
        <v>-344887.17511972785</v>
      </c>
      <c r="Z4" s="7">
        <f t="shared" si="0"/>
        <v>85110.810000000056</v>
      </c>
      <c r="AA4" s="7">
        <f t="shared" si="0"/>
        <v>5201442.0616433695</v>
      </c>
      <c r="AB4" s="7">
        <f t="shared" si="0"/>
        <v>0</v>
      </c>
      <c r="AC4" s="14">
        <f t="shared" si="0"/>
        <v>723.86396859242359</v>
      </c>
    </row>
    <row r="5" spans="1:34" x14ac:dyDescent="0.35">
      <c r="A5" s="7" t="s">
        <v>23</v>
      </c>
      <c r="B5" s="7" t="s">
        <v>25</v>
      </c>
      <c r="C5" s="1">
        <v>41998.6</v>
      </c>
      <c r="D5" s="7">
        <v>383301230.08999997</v>
      </c>
      <c r="E5" s="22">
        <v>-48922259.152706943</v>
      </c>
      <c r="F5" s="7">
        <v>334378970.93729305</v>
      </c>
      <c r="G5" s="7">
        <v>83327295.158999994</v>
      </c>
      <c r="H5" s="7">
        <v>5418950.1299999999</v>
      </c>
      <c r="I5" s="7">
        <v>245632725.64829308</v>
      </c>
      <c r="J5" s="7">
        <v>0</v>
      </c>
      <c r="K5" s="14">
        <v>7961.6694589175131</v>
      </c>
      <c r="L5" s="1">
        <v>42208.800000000003</v>
      </c>
      <c r="M5" s="7">
        <v>393542864.5</v>
      </c>
      <c r="N5" s="22">
        <v>-26698427.913839079</v>
      </c>
      <c r="O5" s="7">
        <f t="shared" ref="O5:O68" si="1">M5+N5</f>
        <v>366844436.5861609</v>
      </c>
      <c r="P5" s="7">
        <v>86055165.22860004</v>
      </c>
      <c r="Q5" s="7">
        <v>5255385.51</v>
      </c>
      <c r="R5" s="7">
        <f t="shared" ref="R5:R68" si="2">O5-P5-Q5</f>
        <v>275533885.84756088</v>
      </c>
      <c r="S5" s="7">
        <v>0</v>
      </c>
      <c r="T5" s="14">
        <f t="shared" ref="T5:T68" si="3">O5/L5</f>
        <v>8691.1837480847807</v>
      </c>
      <c r="U5" s="1">
        <f t="shared" si="0"/>
        <v>210.20000000000437</v>
      </c>
      <c r="V5" s="7">
        <f t="shared" si="0"/>
        <v>10241634.410000026</v>
      </c>
      <c r="W5" s="7">
        <f t="shared" si="0"/>
        <v>22223831.238867864</v>
      </c>
      <c r="X5" s="7">
        <f t="shared" si="0"/>
        <v>32465465.648867846</v>
      </c>
      <c r="Y5" s="7">
        <f t="shared" si="0"/>
        <v>2727870.0696000457</v>
      </c>
      <c r="Z5" s="7">
        <f t="shared" si="0"/>
        <v>-163564.62000000011</v>
      </c>
      <c r="AA5" s="7">
        <f t="shared" si="0"/>
        <v>29901160.199267805</v>
      </c>
      <c r="AB5" s="7">
        <f t="shared" si="0"/>
        <v>0</v>
      </c>
      <c r="AC5" s="14">
        <f t="shared" si="0"/>
        <v>729.51428916726763</v>
      </c>
      <c r="AD5" s="7" t="s">
        <v>235</v>
      </c>
    </row>
    <row r="6" spans="1:34" x14ac:dyDescent="0.35">
      <c r="A6" s="7" t="s">
        <v>23</v>
      </c>
      <c r="B6" s="7" t="s">
        <v>26</v>
      </c>
      <c r="C6" s="1">
        <v>7199.6</v>
      </c>
      <c r="D6" s="7">
        <v>68301595.590000004</v>
      </c>
      <c r="E6" s="22">
        <v>-8717604.0609438736</v>
      </c>
      <c r="F6" s="7">
        <v>59583991.529056132</v>
      </c>
      <c r="G6" s="7">
        <v>21274312.225919999</v>
      </c>
      <c r="H6" s="7">
        <v>1406164.7</v>
      </c>
      <c r="I6" s="7">
        <v>36903514.60313613</v>
      </c>
      <c r="J6" s="7">
        <v>0</v>
      </c>
      <c r="K6" s="14">
        <v>8276.0141575998841</v>
      </c>
      <c r="L6" s="1">
        <v>7026.4</v>
      </c>
      <c r="M6" s="7">
        <v>68459305.340000004</v>
      </c>
      <c r="N6" s="22">
        <v>-4644362.7709364519</v>
      </c>
      <c r="O6" s="7">
        <f t="shared" si="1"/>
        <v>63814942.569063552</v>
      </c>
      <c r="P6" s="7">
        <v>20482822.063470405</v>
      </c>
      <c r="Q6" s="7">
        <v>1506828.38</v>
      </c>
      <c r="R6" s="7">
        <f t="shared" si="2"/>
        <v>41825292.125593148</v>
      </c>
      <c r="S6" s="7">
        <v>0</v>
      </c>
      <c r="T6" s="14">
        <f t="shared" si="3"/>
        <v>9082.1676205544172</v>
      </c>
      <c r="U6" s="1">
        <f t="shared" si="0"/>
        <v>-173.20000000000073</v>
      </c>
      <c r="V6" s="7">
        <f t="shared" si="0"/>
        <v>157709.75</v>
      </c>
      <c r="W6" s="7">
        <f t="shared" si="0"/>
        <v>4073241.2900074217</v>
      </c>
      <c r="X6" s="7">
        <f t="shared" si="0"/>
        <v>4230951.0400074199</v>
      </c>
      <c r="Y6" s="7">
        <f t="shared" si="0"/>
        <v>-791490.16244959459</v>
      </c>
      <c r="Z6" s="7">
        <f t="shared" si="0"/>
        <v>100663.67999999993</v>
      </c>
      <c r="AA6" s="7">
        <f t="shared" si="0"/>
        <v>4921777.5224570185</v>
      </c>
      <c r="AB6" s="7">
        <f t="shared" si="0"/>
        <v>0</v>
      </c>
      <c r="AC6" s="14">
        <f t="shared" si="0"/>
        <v>806.1534629545331</v>
      </c>
    </row>
    <row r="7" spans="1:34" x14ac:dyDescent="0.35">
      <c r="A7" s="7" t="s">
        <v>23</v>
      </c>
      <c r="B7" s="7" t="s">
        <v>27</v>
      </c>
      <c r="C7" s="1">
        <v>19536.5</v>
      </c>
      <c r="D7" s="7">
        <v>175308416.31</v>
      </c>
      <c r="E7" s="22">
        <v>-22375309.8114365</v>
      </c>
      <c r="F7" s="7">
        <v>152933106.4985635</v>
      </c>
      <c r="G7" s="7">
        <v>54188298.44325</v>
      </c>
      <c r="H7" s="7">
        <v>2582015.61</v>
      </c>
      <c r="I7" s="7">
        <v>96162792.445313498</v>
      </c>
      <c r="J7" s="7">
        <v>0</v>
      </c>
      <c r="K7" s="14">
        <v>7828.0708672773271</v>
      </c>
      <c r="L7" s="1">
        <v>19992.400000000001</v>
      </c>
      <c r="M7" s="7">
        <v>183002780.80000001</v>
      </c>
      <c r="N7" s="22">
        <v>-12415131.849559667</v>
      </c>
      <c r="O7" s="7">
        <f t="shared" si="1"/>
        <v>170587648.95044035</v>
      </c>
      <c r="P7" s="7">
        <v>52020981.993108608</v>
      </c>
      <c r="Q7" s="7">
        <v>2828384.96</v>
      </c>
      <c r="R7" s="7">
        <f t="shared" si="2"/>
        <v>115738281.99733175</v>
      </c>
      <c r="S7" s="7">
        <v>0</v>
      </c>
      <c r="T7" s="14">
        <f t="shared" si="3"/>
        <v>8532.6248449631021</v>
      </c>
      <c r="U7" s="1">
        <f t="shared" si="0"/>
        <v>455.90000000000146</v>
      </c>
      <c r="V7" s="7">
        <f t="shared" si="0"/>
        <v>7694364.4900000095</v>
      </c>
      <c r="W7" s="7">
        <f t="shared" si="0"/>
        <v>9960177.9618768338</v>
      </c>
      <c r="X7" s="7">
        <f t="shared" si="0"/>
        <v>17654542.451876849</v>
      </c>
      <c r="Y7" s="7">
        <f t="shared" si="0"/>
        <v>-2167316.4501413926</v>
      </c>
      <c r="Z7" s="7">
        <f t="shared" si="0"/>
        <v>246369.35000000009</v>
      </c>
      <c r="AA7" s="7">
        <f t="shared" si="0"/>
        <v>19575489.552018255</v>
      </c>
      <c r="AB7" s="7">
        <f t="shared" si="0"/>
        <v>0</v>
      </c>
      <c r="AC7" s="14">
        <f t="shared" si="0"/>
        <v>704.55397768577495</v>
      </c>
    </row>
    <row r="8" spans="1:34" x14ac:dyDescent="0.35">
      <c r="A8" s="7" t="s">
        <v>23</v>
      </c>
      <c r="B8" s="7" t="s">
        <v>28</v>
      </c>
      <c r="C8" s="1">
        <v>1141.5</v>
      </c>
      <c r="D8" s="7">
        <v>11040742.99</v>
      </c>
      <c r="E8" s="22">
        <v>-1409173.90134226</v>
      </c>
      <c r="F8" s="7">
        <v>9631569.0886577405</v>
      </c>
      <c r="G8" s="7">
        <v>6089783.6197999995</v>
      </c>
      <c r="H8" s="7">
        <v>367060.54</v>
      </c>
      <c r="I8" s="7">
        <v>3174724.9288577409</v>
      </c>
      <c r="J8" s="7">
        <v>0</v>
      </c>
      <c r="K8" s="14">
        <v>8437.6426532262285</v>
      </c>
      <c r="L8" s="1">
        <v>1131.3</v>
      </c>
      <c r="M8" s="7">
        <v>11162743.57</v>
      </c>
      <c r="N8" s="22">
        <v>-757294.1384745033</v>
      </c>
      <c r="O8" s="7">
        <f t="shared" si="1"/>
        <v>10405449.431525497</v>
      </c>
      <c r="P8" s="7">
        <v>5479598.8274774486</v>
      </c>
      <c r="Q8" s="7">
        <v>271097.03999999998</v>
      </c>
      <c r="R8" s="7">
        <f t="shared" si="2"/>
        <v>4654753.5640480481</v>
      </c>
      <c r="S8" s="7">
        <v>0</v>
      </c>
      <c r="T8" s="14">
        <f t="shared" si="3"/>
        <v>9197.7808110364149</v>
      </c>
      <c r="U8" s="1">
        <f t="shared" si="0"/>
        <v>-10.200000000000045</v>
      </c>
      <c r="V8" s="7">
        <f t="shared" si="0"/>
        <v>122000.58000000007</v>
      </c>
      <c r="W8" s="7">
        <f t="shared" si="0"/>
        <v>651879.76286775665</v>
      </c>
      <c r="X8" s="7">
        <f t="shared" si="0"/>
        <v>773880.34286775626</v>
      </c>
      <c r="Y8" s="7">
        <f t="shared" si="0"/>
        <v>-610184.7923225509</v>
      </c>
      <c r="Z8" s="7">
        <f t="shared" si="0"/>
        <v>-95963.5</v>
      </c>
      <c r="AA8" s="7">
        <f t="shared" si="0"/>
        <v>1480028.6351903072</v>
      </c>
      <c r="AB8" s="7">
        <f t="shared" si="0"/>
        <v>0</v>
      </c>
      <c r="AC8" s="14">
        <f t="shared" si="0"/>
        <v>760.13815781018639</v>
      </c>
    </row>
    <row r="9" spans="1:34" x14ac:dyDescent="0.35">
      <c r="A9" s="7" t="s">
        <v>23</v>
      </c>
      <c r="B9" s="7" t="s">
        <v>29</v>
      </c>
      <c r="C9" s="1">
        <v>1027.3</v>
      </c>
      <c r="D9" s="7">
        <v>9796146.9700000007</v>
      </c>
      <c r="E9" s="22">
        <v>-1250321.1655538282</v>
      </c>
      <c r="F9" s="7">
        <v>8545825.804446172</v>
      </c>
      <c r="G9" s="7">
        <v>2923339.1669999999</v>
      </c>
      <c r="H9" s="7">
        <v>193079.9</v>
      </c>
      <c r="I9" s="7">
        <v>5429406.7374461722</v>
      </c>
      <c r="J9" s="7">
        <v>0</v>
      </c>
      <c r="K9" s="14">
        <v>8318.7246222585145</v>
      </c>
      <c r="L9" s="1">
        <v>1075.8</v>
      </c>
      <c r="M9" s="7">
        <v>10443807</v>
      </c>
      <c r="N9" s="22">
        <v>-708520.60471178475</v>
      </c>
      <c r="O9" s="7">
        <f t="shared" si="1"/>
        <v>9735286.395288216</v>
      </c>
      <c r="P9" s="7">
        <v>2983041.8480699998</v>
      </c>
      <c r="Q9" s="7">
        <v>210173.66</v>
      </c>
      <c r="R9" s="7">
        <f t="shared" si="2"/>
        <v>6542070.8872182164</v>
      </c>
      <c r="S9" s="7">
        <v>0</v>
      </c>
      <c r="T9" s="14">
        <f t="shared" si="3"/>
        <v>9049.3459707085112</v>
      </c>
      <c r="U9" s="1">
        <f t="shared" si="0"/>
        <v>48.5</v>
      </c>
      <c r="V9" s="7">
        <f t="shared" si="0"/>
        <v>647660.02999999933</v>
      </c>
      <c r="W9" s="7">
        <f t="shared" si="0"/>
        <v>541800.56084204349</v>
      </c>
      <c r="X9" s="7">
        <f t="shared" si="0"/>
        <v>1189460.590842044</v>
      </c>
      <c r="Y9" s="7">
        <f t="shared" si="0"/>
        <v>59702.681069999933</v>
      </c>
      <c r="Z9" s="7">
        <f t="shared" si="0"/>
        <v>17093.760000000009</v>
      </c>
      <c r="AA9" s="7">
        <f t="shared" si="0"/>
        <v>1112664.1497720443</v>
      </c>
      <c r="AB9" s="7">
        <f t="shared" si="0"/>
        <v>0</v>
      </c>
      <c r="AC9" s="14">
        <f t="shared" si="0"/>
        <v>730.62134844999673</v>
      </c>
    </row>
    <row r="10" spans="1:34" x14ac:dyDescent="0.35">
      <c r="A10" s="7" t="s">
        <v>23</v>
      </c>
      <c r="B10" s="7" t="s">
        <v>30</v>
      </c>
      <c r="C10" s="1">
        <v>9899.7999999999993</v>
      </c>
      <c r="D10" s="7">
        <v>93754631.590000004</v>
      </c>
      <c r="E10" s="22">
        <v>-11966276.190492738</v>
      </c>
      <c r="F10" s="7">
        <v>81788355.399507269</v>
      </c>
      <c r="G10" s="7">
        <v>22969937.34</v>
      </c>
      <c r="H10" s="7">
        <v>1496986.61</v>
      </c>
      <c r="I10" s="7">
        <v>57321431.449507266</v>
      </c>
      <c r="J10" s="7">
        <v>0</v>
      </c>
      <c r="K10" s="14">
        <v>8261.6169417066285</v>
      </c>
      <c r="L10" s="1">
        <v>9691</v>
      </c>
      <c r="M10" s="7">
        <v>93948111.909999996</v>
      </c>
      <c r="N10" s="22">
        <v>-6373554.4961720975</v>
      </c>
      <c r="O10" s="7">
        <f t="shared" si="1"/>
        <v>87574557.413827896</v>
      </c>
      <c r="P10" s="7">
        <v>24120844.874999996</v>
      </c>
      <c r="Q10" s="7">
        <v>1366877.2</v>
      </c>
      <c r="R10" s="7">
        <f t="shared" si="2"/>
        <v>62086835.338827893</v>
      </c>
      <c r="S10" s="7">
        <v>0</v>
      </c>
      <c r="T10" s="14">
        <f t="shared" si="3"/>
        <v>9036.6894452407287</v>
      </c>
      <c r="U10" s="1">
        <f t="shared" si="0"/>
        <v>-208.79999999999927</v>
      </c>
      <c r="V10" s="7">
        <f t="shared" si="0"/>
        <v>193480.31999999285</v>
      </c>
      <c r="W10" s="7">
        <f t="shared" si="0"/>
        <v>5592721.6943206405</v>
      </c>
      <c r="X10" s="7">
        <f t="shared" si="0"/>
        <v>5786202.0143206269</v>
      </c>
      <c r="Y10" s="7">
        <f t="shared" si="0"/>
        <v>1150907.5349999964</v>
      </c>
      <c r="Z10" s="7">
        <f t="shared" si="0"/>
        <v>-130109.41000000015</v>
      </c>
      <c r="AA10" s="7">
        <f t="shared" si="0"/>
        <v>4765403.8893206269</v>
      </c>
      <c r="AB10" s="7">
        <f t="shared" si="0"/>
        <v>0</v>
      </c>
      <c r="AC10" s="14">
        <f t="shared" si="0"/>
        <v>775.07250353410018</v>
      </c>
    </row>
    <row r="11" spans="1:34" x14ac:dyDescent="0.35">
      <c r="A11" s="7" t="s">
        <v>31</v>
      </c>
      <c r="B11" s="7" t="s">
        <v>31</v>
      </c>
      <c r="C11" s="1">
        <v>2393.6</v>
      </c>
      <c r="D11" s="7">
        <v>21923572.32</v>
      </c>
      <c r="E11" s="22">
        <v>-2798192.6547439341</v>
      </c>
      <c r="F11" s="7">
        <v>19125379.665256068</v>
      </c>
      <c r="G11" s="7">
        <v>3937298.301</v>
      </c>
      <c r="H11" s="7">
        <v>499814.02</v>
      </c>
      <c r="I11" s="7">
        <v>14688267.34425607</v>
      </c>
      <c r="J11" s="7">
        <v>0</v>
      </c>
      <c r="K11" s="14">
        <v>7990.2154350167402</v>
      </c>
      <c r="L11" s="1">
        <v>2384.5</v>
      </c>
      <c r="M11" s="7">
        <v>22392873.170000002</v>
      </c>
      <c r="N11" s="22">
        <v>-1519159.8274118528</v>
      </c>
      <c r="O11" s="7">
        <f t="shared" si="1"/>
        <v>20873713.342588149</v>
      </c>
      <c r="P11" s="7">
        <v>3906192.1705379994</v>
      </c>
      <c r="Q11" s="7">
        <v>476610.64</v>
      </c>
      <c r="R11" s="7">
        <f t="shared" si="2"/>
        <v>16490910.532050148</v>
      </c>
      <c r="S11" s="7">
        <v>0</v>
      </c>
      <c r="T11" s="14">
        <f t="shared" si="3"/>
        <v>8753.9162686467389</v>
      </c>
      <c r="U11" s="1">
        <f t="shared" si="0"/>
        <v>-9.0999999999999091</v>
      </c>
      <c r="V11" s="7">
        <f t="shared" si="0"/>
        <v>469300.85000000149</v>
      </c>
      <c r="W11" s="7">
        <f t="shared" si="0"/>
        <v>1279032.8273320813</v>
      </c>
      <c r="X11" s="7">
        <f t="shared" si="0"/>
        <v>1748333.6773320809</v>
      </c>
      <c r="Y11" s="7">
        <f t="shared" si="0"/>
        <v>-31106.130462000612</v>
      </c>
      <c r="Z11" s="7">
        <f t="shared" si="0"/>
        <v>-23203.380000000005</v>
      </c>
      <c r="AA11" s="7">
        <f t="shared" si="0"/>
        <v>1802643.1877940781</v>
      </c>
      <c r="AB11" s="7">
        <f t="shared" si="0"/>
        <v>0</v>
      </c>
      <c r="AC11" s="14">
        <f t="shared" si="0"/>
        <v>763.70083362999867</v>
      </c>
    </row>
    <row r="12" spans="1:34" x14ac:dyDescent="0.35">
      <c r="A12" s="7" t="s">
        <v>31</v>
      </c>
      <c r="B12" s="7" t="s">
        <v>32</v>
      </c>
      <c r="C12" s="1">
        <v>278.2</v>
      </c>
      <c r="D12" s="7">
        <v>3459314.19</v>
      </c>
      <c r="E12" s="22">
        <v>-441526.01663730422</v>
      </c>
      <c r="F12" s="7">
        <v>3017788.1733626956</v>
      </c>
      <c r="G12" s="7">
        <v>1150282.3230000001</v>
      </c>
      <c r="H12" s="7">
        <v>115005.97</v>
      </c>
      <c r="I12" s="7">
        <v>1752499.8803626955</v>
      </c>
      <c r="J12" s="7">
        <v>0</v>
      </c>
      <c r="K12" s="14">
        <v>10847.549149398619</v>
      </c>
      <c r="L12" s="1">
        <v>267.39999999999998</v>
      </c>
      <c r="M12" s="7">
        <v>3475922.35</v>
      </c>
      <c r="N12" s="22">
        <v>-235810.81164686478</v>
      </c>
      <c r="O12" s="7">
        <f t="shared" si="1"/>
        <v>3240111.5383531353</v>
      </c>
      <c r="P12" s="7">
        <v>1163128.0905629997</v>
      </c>
      <c r="Q12" s="7">
        <v>112355.03</v>
      </c>
      <c r="R12" s="7">
        <f t="shared" si="2"/>
        <v>1964628.4177901356</v>
      </c>
      <c r="S12" s="7">
        <v>0</v>
      </c>
      <c r="T12" s="14">
        <f t="shared" si="3"/>
        <v>12117.096254125414</v>
      </c>
      <c r="U12" s="1">
        <f t="shared" si="0"/>
        <v>-10.800000000000011</v>
      </c>
      <c r="V12" s="7">
        <f t="shared" si="0"/>
        <v>16608.160000000149</v>
      </c>
      <c r="W12" s="7">
        <f t="shared" si="0"/>
        <v>205715.20499043944</v>
      </c>
      <c r="X12" s="7">
        <f t="shared" si="0"/>
        <v>222323.36499043973</v>
      </c>
      <c r="Y12" s="7">
        <f t="shared" si="0"/>
        <v>12845.767562999623</v>
      </c>
      <c r="Z12" s="7">
        <f t="shared" si="0"/>
        <v>-2650.9400000000023</v>
      </c>
      <c r="AA12" s="7">
        <f t="shared" si="0"/>
        <v>212128.53742744005</v>
      </c>
      <c r="AB12" s="7">
        <f t="shared" si="0"/>
        <v>0</v>
      </c>
      <c r="AC12" s="14">
        <f t="shared" si="0"/>
        <v>1269.5471047267947</v>
      </c>
    </row>
    <row r="13" spans="1:34" x14ac:dyDescent="0.35">
      <c r="A13" s="7" t="s">
        <v>33</v>
      </c>
      <c r="B13" s="7" t="s">
        <v>34</v>
      </c>
      <c r="C13" s="1">
        <v>2515.1999999999998</v>
      </c>
      <c r="D13" s="7">
        <v>24227543.52</v>
      </c>
      <c r="E13" s="22">
        <v>-3092257.6544839749</v>
      </c>
      <c r="F13" s="7">
        <v>21135285.865516026</v>
      </c>
      <c r="G13" s="7">
        <v>13959974.393295001</v>
      </c>
      <c r="H13" s="7">
        <v>977062.26</v>
      </c>
      <c r="I13" s="7">
        <v>6198249.2122210246</v>
      </c>
      <c r="J13" s="7">
        <v>0</v>
      </c>
      <c r="K13" s="14">
        <v>8403.0239605264105</v>
      </c>
      <c r="L13" s="1">
        <v>2465.6999999999998</v>
      </c>
      <c r="M13" s="7">
        <v>24320846.73</v>
      </c>
      <c r="N13" s="22">
        <v>-1649955.9051830652</v>
      </c>
      <c r="O13" s="7">
        <f t="shared" si="1"/>
        <v>22670890.824816935</v>
      </c>
      <c r="P13" s="7">
        <v>13956065.036009155</v>
      </c>
      <c r="Q13" s="7">
        <v>879159.45</v>
      </c>
      <c r="R13" s="7">
        <f t="shared" si="2"/>
        <v>7835666.3388077794</v>
      </c>
      <c r="S13" s="7">
        <v>0</v>
      </c>
      <c r="T13" s="14">
        <f t="shared" si="3"/>
        <v>9194.5049376716288</v>
      </c>
      <c r="U13" s="1">
        <f t="shared" si="0"/>
        <v>-49.5</v>
      </c>
      <c r="V13" s="7">
        <f t="shared" si="0"/>
        <v>93303.210000000894</v>
      </c>
      <c r="W13" s="7">
        <f t="shared" si="0"/>
        <v>1442301.7493009097</v>
      </c>
      <c r="X13" s="7">
        <f t="shared" si="0"/>
        <v>1535604.9593009092</v>
      </c>
      <c r="Y13" s="7">
        <f t="shared" si="0"/>
        <v>-3909.3572858460248</v>
      </c>
      <c r="Z13" s="7">
        <f t="shared" si="0"/>
        <v>-97902.810000000056</v>
      </c>
      <c r="AA13" s="7">
        <f t="shared" si="0"/>
        <v>1637417.1265867548</v>
      </c>
      <c r="AB13" s="7">
        <f t="shared" si="0"/>
        <v>0</v>
      </c>
      <c r="AC13" s="14">
        <f t="shared" si="0"/>
        <v>791.48097714521828</v>
      </c>
    </row>
    <row r="14" spans="1:34" x14ac:dyDescent="0.35">
      <c r="A14" s="7" t="s">
        <v>33</v>
      </c>
      <c r="B14" s="7" t="s">
        <v>35</v>
      </c>
      <c r="C14" s="1">
        <v>1292.9000000000001</v>
      </c>
      <c r="D14" s="7">
        <v>13756140.470000001</v>
      </c>
      <c r="E14" s="22">
        <v>-1755750.8721178963</v>
      </c>
      <c r="F14" s="7">
        <v>12000389.597882105</v>
      </c>
      <c r="G14" s="7">
        <v>4871981.2880640002</v>
      </c>
      <c r="H14" s="7">
        <v>404493.61</v>
      </c>
      <c r="I14" s="7">
        <v>6723914.6998181045</v>
      </c>
      <c r="J14" s="7">
        <v>0</v>
      </c>
      <c r="K14" s="14">
        <v>9281.7616195236315</v>
      </c>
      <c r="L14" s="1">
        <v>1259.7</v>
      </c>
      <c r="M14" s="7">
        <v>13824693.970000001</v>
      </c>
      <c r="N14" s="22">
        <v>-937884.10026916093</v>
      </c>
      <c r="O14" s="7">
        <f t="shared" si="1"/>
        <v>12886809.86973084</v>
      </c>
      <c r="P14" s="7">
        <v>4623308.9597590528</v>
      </c>
      <c r="Q14" s="7">
        <v>311383.77</v>
      </c>
      <c r="R14" s="7">
        <f t="shared" si="2"/>
        <v>7952117.1399717871</v>
      </c>
      <c r="S14" s="7">
        <v>0</v>
      </c>
      <c r="T14" s="14">
        <f t="shared" si="3"/>
        <v>10230.062609931601</v>
      </c>
      <c r="U14" s="1">
        <f t="shared" si="0"/>
        <v>-33.200000000000045</v>
      </c>
      <c r="V14" s="7">
        <f t="shared" si="0"/>
        <v>68553.5</v>
      </c>
      <c r="W14" s="7">
        <f t="shared" si="0"/>
        <v>817866.7718487354</v>
      </c>
      <c r="X14" s="7">
        <f t="shared" si="0"/>
        <v>886420.27184873447</v>
      </c>
      <c r="Y14" s="7">
        <f t="shared" si="0"/>
        <v>-248672.32830494735</v>
      </c>
      <c r="Z14" s="7">
        <f t="shared" si="0"/>
        <v>-93109.839999999967</v>
      </c>
      <c r="AA14" s="7">
        <f t="shared" si="0"/>
        <v>1228202.4401536826</v>
      </c>
      <c r="AB14" s="7">
        <f t="shared" si="0"/>
        <v>0</v>
      </c>
      <c r="AC14" s="14">
        <f t="shared" si="0"/>
        <v>948.30099040796995</v>
      </c>
    </row>
    <row r="15" spans="1:34" x14ac:dyDescent="0.35">
      <c r="A15" s="7" t="s">
        <v>33</v>
      </c>
      <c r="B15" s="7" t="s">
        <v>36</v>
      </c>
      <c r="C15" s="1">
        <v>53976.4</v>
      </c>
      <c r="D15" s="7">
        <v>501795456.67000002</v>
      </c>
      <c r="E15" s="22">
        <v>-64046148.161581732</v>
      </c>
      <c r="F15" s="7">
        <v>437749308.50841826</v>
      </c>
      <c r="G15" s="7">
        <v>132834093.44954401</v>
      </c>
      <c r="H15" s="7">
        <v>10027284.640000001</v>
      </c>
      <c r="I15" s="7">
        <v>294887930.41887426</v>
      </c>
      <c r="J15" s="7">
        <v>0</v>
      </c>
      <c r="K15" s="14">
        <v>8110.0130521564652</v>
      </c>
      <c r="L15" s="1">
        <v>53776.800000000003</v>
      </c>
      <c r="M15" s="7">
        <v>510070283.38</v>
      </c>
      <c r="N15" s="22">
        <v>-34603790.133799769</v>
      </c>
      <c r="O15" s="7">
        <f t="shared" si="1"/>
        <v>475466493.2462002</v>
      </c>
      <c r="P15" s="7">
        <v>134947523.79803449</v>
      </c>
      <c r="Q15" s="7">
        <v>9508736.3800000008</v>
      </c>
      <c r="R15" s="7">
        <f t="shared" si="2"/>
        <v>331010233.06816572</v>
      </c>
      <c r="S15" s="7">
        <v>0</v>
      </c>
      <c r="T15" s="14">
        <f t="shared" si="3"/>
        <v>8841.4798434678178</v>
      </c>
      <c r="U15" s="1">
        <f t="shared" si="0"/>
        <v>-199.59999999999854</v>
      </c>
      <c r="V15" s="7">
        <f t="shared" si="0"/>
        <v>8274826.7099999785</v>
      </c>
      <c r="W15" s="7">
        <f t="shared" si="0"/>
        <v>29442358.027781963</v>
      </c>
      <c r="X15" s="7">
        <f t="shared" si="0"/>
        <v>37717184.737781942</v>
      </c>
      <c r="Y15" s="7">
        <f t="shared" si="0"/>
        <v>2113430.3484904766</v>
      </c>
      <c r="Z15" s="7">
        <f t="shared" si="0"/>
        <v>-518548.25999999978</v>
      </c>
      <c r="AA15" s="7">
        <f t="shared" si="0"/>
        <v>36122302.649291456</v>
      </c>
      <c r="AB15" s="7">
        <f t="shared" si="0"/>
        <v>0</v>
      </c>
      <c r="AC15" s="14">
        <f t="shared" si="0"/>
        <v>731.46679131135261</v>
      </c>
    </row>
    <row r="16" spans="1:34" x14ac:dyDescent="0.35">
      <c r="A16" s="7" t="s">
        <v>33</v>
      </c>
      <c r="B16" s="7" t="s">
        <v>37</v>
      </c>
      <c r="C16" s="1">
        <v>14514</v>
      </c>
      <c r="D16" s="7">
        <v>130443040.03</v>
      </c>
      <c r="E16" s="22">
        <v>-16648963.551502768</v>
      </c>
      <c r="F16" s="7">
        <v>113794076.47849724</v>
      </c>
      <c r="G16" s="7">
        <v>49793524.639128</v>
      </c>
      <c r="H16" s="7">
        <v>3582466.56</v>
      </c>
      <c r="I16" s="7">
        <v>60418085.279369235</v>
      </c>
      <c r="J16" s="7">
        <v>0</v>
      </c>
      <c r="K16" s="14">
        <v>7840.2974010264043</v>
      </c>
      <c r="L16" s="1">
        <v>14424</v>
      </c>
      <c r="M16" s="7">
        <v>132322731.28</v>
      </c>
      <c r="N16" s="22">
        <v>-8976935.4779938571</v>
      </c>
      <c r="O16" s="7">
        <f t="shared" si="1"/>
        <v>123345795.80200614</v>
      </c>
      <c r="P16" s="7">
        <v>51748715.889553495</v>
      </c>
      <c r="Q16" s="7">
        <v>3190506.25</v>
      </c>
      <c r="R16" s="7">
        <f t="shared" si="2"/>
        <v>68406573.662452638</v>
      </c>
      <c r="S16" s="7">
        <v>0</v>
      </c>
      <c r="T16" s="14">
        <f t="shared" si="3"/>
        <v>8551.4278842211697</v>
      </c>
      <c r="U16" s="1">
        <f t="shared" si="0"/>
        <v>-90</v>
      </c>
      <c r="V16" s="7">
        <f t="shared" si="0"/>
        <v>1879691.25</v>
      </c>
      <c r="W16" s="7">
        <f t="shared" si="0"/>
        <v>7672028.0735089108</v>
      </c>
      <c r="X16" s="7">
        <f t="shared" si="0"/>
        <v>9551719.3235089034</v>
      </c>
      <c r="Y16" s="7">
        <f t="shared" si="0"/>
        <v>1955191.2504254952</v>
      </c>
      <c r="Z16" s="7">
        <f t="shared" si="0"/>
        <v>-391960.31000000006</v>
      </c>
      <c r="AA16" s="7">
        <f t="shared" si="0"/>
        <v>7988488.3830834031</v>
      </c>
      <c r="AB16" s="7">
        <f t="shared" si="0"/>
        <v>0</v>
      </c>
      <c r="AC16" s="14">
        <f t="shared" si="0"/>
        <v>711.13048319476547</v>
      </c>
    </row>
    <row r="17" spans="1:29" x14ac:dyDescent="0.35">
      <c r="A17" s="7" t="s">
        <v>33</v>
      </c>
      <c r="B17" s="7" t="s">
        <v>38</v>
      </c>
      <c r="C17" s="1">
        <v>229.5</v>
      </c>
      <c r="D17" s="7">
        <v>3429428.1</v>
      </c>
      <c r="E17" s="22">
        <v>-437711.53620973602</v>
      </c>
      <c r="F17" s="7">
        <v>2991716.5637902641</v>
      </c>
      <c r="G17" s="7">
        <v>1244754.675</v>
      </c>
      <c r="H17" s="7">
        <v>84218.08</v>
      </c>
      <c r="I17" s="7">
        <v>1662743.808790264</v>
      </c>
      <c r="J17" s="7">
        <v>0</v>
      </c>
      <c r="K17" s="14">
        <v>13035.80202087261</v>
      </c>
      <c r="L17" s="1">
        <v>242.7</v>
      </c>
      <c r="M17" s="7">
        <v>3594151.41</v>
      </c>
      <c r="N17" s="22">
        <v>-243831.61527581981</v>
      </c>
      <c r="O17" s="7">
        <f t="shared" si="1"/>
        <v>3350319.7947241804</v>
      </c>
      <c r="P17" s="7">
        <v>1258131.1837500001</v>
      </c>
      <c r="Q17" s="7">
        <v>71519.679999999993</v>
      </c>
      <c r="R17" s="7">
        <f t="shared" si="2"/>
        <v>2020668.9309741803</v>
      </c>
      <c r="S17" s="7">
        <v>0</v>
      </c>
      <c r="T17" s="14">
        <f t="shared" si="3"/>
        <v>13804.366686131771</v>
      </c>
      <c r="U17" s="1">
        <f t="shared" si="0"/>
        <v>13.199999999999989</v>
      </c>
      <c r="V17" s="7">
        <f t="shared" si="0"/>
        <v>164723.31000000006</v>
      </c>
      <c r="W17" s="7">
        <f t="shared" si="0"/>
        <v>193879.9209339162</v>
      </c>
      <c r="X17" s="7">
        <f t="shared" si="0"/>
        <v>358603.23093391629</v>
      </c>
      <c r="Y17" s="7">
        <f t="shared" si="0"/>
        <v>13376.508750000037</v>
      </c>
      <c r="Z17" s="7">
        <f t="shared" si="0"/>
        <v>-12698.400000000009</v>
      </c>
      <c r="AA17" s="7">
        <f t="shared" si="0"/>
        <v>357925.12218391639</v>
      </c>
      <c r="AB17" s="7">
        <f t="shared" si="0"/>
        <v>0</v>
      </c>
      <c r="AC17" s="14">
        <f t="shared" si="0"/>
        <v>768.56466525916039</v>
      </c>
    </row>
    <row r="18" spans="1:29" x14ac:dyDescent="0.35">
      <c r="A18" s="7" t="s">
        <v>33</v>
      </c>
      <c r="B18" s="7" t="s">
        <v>39</v>
      </c>
      <c r="C18" s="1">
        <v>39520.800000000003</v>
      </c>
      <c r="D18" s="7">
        <v>389337229.82999998</v>
      </c>
      <c r="E18" s="22">
        <v>-49692657.785282724</v>
      </c>
      <c r="F18" s="7">
        <v>339644572.04471725</v>
      </c>
      <c r="G18" s="7">
        <v>86480316.20205</v>
      </c>
      <c r="H18" s="7">
        <v>5620528.3200000003</v>
      </c>
      <c r="I18" s="7">
        <v>247543727.52266726</v>
      </c>
      <c r="J18" s="7">
        <v>0</v>
      </c>
      <c r="K18" s="14">
        <v>8594.0712749923387</v>
      </c>
      <c r="L18" s="1">
        <v>39016.400000000001</v>
      </c>
      <c r="M18" s="7">
        <v>393470183.87</v>
      </c>
      <c r="N18" s="22">
        <v>-26693497.17125465</v>
      </c>
      <c r="O18" s="7">
        <f t="shared" si="1"/>
        <v>366776686.69874537</v>
      </c>
      <c r="P18" s="7">
        <v>88067490.648441315</v>
      </c>
      <c r="Q18" s="7">
        <v>4740516.8</v>
      </c>
      <c r="R18" s="7">
        <f t="shared" si="2"/>
        <v>273968679.25030404</v>
      </c>
      <c r="S18" s="7">
        <v>0</v>
      </c>
      <c r="T18" s="14">
        <f t="shared" si="3"/>
        <v>9400.5773648708073</v>
      </c>
      <c r="U18" s="1">
        <f t="shared" si="0"/>
        <v>-504.40000000000146</v>
      </c>
      <c r="V18" s="7">
        <f t="shared" si="0"/>
        <v>4132954.0400000215</v>
      </c>
      <c r="W18" s="7">
        <f t="shared" si="0"/>
        <v>22999160.614028074</v>
      </c>
      <c r="X18" s="7">
        <f t="shared" si="0"/>
        <v>27132114.654028118</v>
      </c>
      <c r="Y18" s="7">
        <f t="shared" si="0"/>
        <v>1587174.4463913143</v>
      </c>
      <c r="Z18" s="7">
        <f t="shared" si="0"/>
        <v>-880011.52000000048</v>
      </c>
      <c r="AA18" s="7">
        <f t="shared" si="0"/>
        <v>26424951.727636784</v>
      </c>
      <c r="AB18" s="7">
        <f t="shared" si="0"/>
        <v>0</v>
      </c>
      <c r="AC18" s="14">
        <f t="shared" si="0"/>
        <v>806.50608987846863</v>
      </c>
    </row>
    <row r="19" spans="1:29" x14ac:dyDescent="0.35">
      <c r="A19" s="7" t="s">
        <v>33</v>
      </c>
      <c r="B19" s="7" t="s">
        <v>40</v>
      </c>
      <c r="C19" s="1">
        <v>5001.3</v>
      </c>
      <c r="D19" s="7">
        <v>44406551.770000003</v>
      </c>
      <c r="E19" s="22">
        <v>-5667784.6644529076</v>
      </c>
      <c r="F19" s="7">
        <v>38738767.105547093</v>
      </c>
      <c r="G19" s="7">
        <v>1676124.42597</v>
      </c>
      <c r="H19" s="7">
        <v>130380.62</v>
      </c>
      <c r="I19" s="7">
        <v>36932262.059577093</v>
      </c>
      <c r="J19" s="7">
        <v>0</v>
      </c>
      <c r="K19" s="14">
        <v>7745.7395288319221</v>
      </c>
      <c r="L19" s="1">
        <v>4714.6000000000004</v>
      </c>
      <c r="M19" s="7">
        <v>42707589.119999997</v>
      </c>
      <c r="N19" s="22">
        <v>-2897334.9343859795</v>
      </c>
      <c r="O19" s="7">
        <f t="shared" si="1"/>
        <v>39810254.18561402</v>
      </c>
      <c r="P19" s="7">
        <v>1693956.5662941996</v>
      </c>
      <c r="Q19" s="7">
        <v>120196.55</v>
      </c>
      <c r="R19" s="7">
        <f t="shared" si="2"/>
        <v>37996101.069319822</v>
      </c>
      <c r="S19" s="7">
        <v>0</v>
      </c>
      <c r="T19" s="14">
        <f t="shared" si="3"/>
        <v>8444.036436943541</v>
      </c>
      <c r="U19" s="1">
        <f t="shared" si="0"/>
        <v>-286.69999999999982</v>
      </c>
      <c r="V19" s="7">
        <f t="shared" si="0"/>
        <v>-1698962.650000006</v>
      </c>
      <c r="W19" s="7">
        <f t="shared" si="0"/>
        <v>2770449.7300669281</v>
      </c>
      <c r="X19" s="7">
        <f t="shared" si="0"/>
        <v>1071487.0800669268</v>
      </c>
      <c r="Y19" s="7">
        <f t="shared" si="0"/>
        <v>17832.140324199572</v>
      </c>
      <c r="Z19" s="7">
        <f t="shared" si="0"/>
        <v>-10184.069999999992</v>
      </c>
      <c r="AA19" s="7">
        <f t="shared" si="0"/>
        <v>1063839.0097427294</v>
      </c>
      <c r="AB19" s="7">
        <f t="shared" si="0"/>
        <v>0</v>
      </c>
      <c r="AC19" s="14">
        <f t="shared" si="0"/>
        <v>698.2969081116189</v>
      </c>
    </row>
    <row r="20" spans="1:29" x14ac:dyDescent="0.35">
      <c r="A20" s="7" t="s">
        <v>41</v>
      </c>
      <c r="B20" s="7" t="s">
        <v>41</v>
      </c>
      <c r="C20" s="1">
        <v>1667.5</v>
      </c>
      <c r="D20" s="7">
        <v>15781259.99</v>
      </c>
      <c r="E20" s="22">
        <v>-2014224.9238431747</v>
      </c>
      <c r="F20" s="7">
        <v>13767035.066156825</v>
      </c>
      <c r="G20" s="7">
        <v>6820767.4088399997</v>
      </c>
      <c r="H20" s="7">
        <v>830441.18</v>
      </c>
      <c r="I20" s="7">
        <v>6115826.4773168257</v>
      </c>
      <c r="J20" s="7">
        <v>0</v>
      </c>
      <c r="K20" s="14">
        <v>8256.092993197497</v>
      </c>
      <c r="L20" s="1">
        <v>1701.5</v>
      </c>
      <c r="M20" s="7">
        <v>16440255.789999999</v>
      </c>
      <c r="N20" s="22">
        <v>-1115327.0042185977</v>
      </c>
      <c r="O20" s="7">
        <f t="shared" si="1"/>
        <v>15324928.785781402</v>
      </c>
      <c r="P20" s="7">
        <v>7031970.9984073192</v>
      </c>
      <c r="Q20" s="7">
        <v>541996.35</v>
      </c>
      <c r="R20" s="7">
        <f t="shared" si="2"/>
        <v>7750961.4373740833</v>
      </c>
      <c r="S20" s="7">
        <v>0</v>
      </c>
      <c r="T20" s="14">
        <f t="shared" si="3"/>
        <v>9006.7168884992079</v>
      </c>
      <c r="U20" s="1">
        <f t="shared" si="0"/>
        <v>34</v>
      </c>
      <c r="V20" s="7">
        <f t="shared" si="0"/>
        <v>658995.79999999888</v>
      </c>
      <c r="W20" s="7">
        <f t="shared" si="0"/>
        <v>898897.91962457704</v>
      </c>
      <c r="X20" s="7">
        <f t="shared" si="0"/>
        <v>1557893.7196245771</v>
      </c>
      <c r="Y20" s="7">
        <f t="shared" si="0"/>
        <v>211203.58956731949</v>
      </c>
      <c r="Z20" s="7">
        <f t="shared" si="0"/>
        <v>-288444.83000000007</v>
      </c>
      <c r="AA20" s="7">
        <f t="shared" si="0"/>
        <v>1635134.9600572577</v>
      </c>
      <c r="AB20" s="7">
        <f t="shared" si="0"/>
        <v>0</v>
      </c>
      <c r="AC20" s="14">
        <f t="shared" si="0"/>
        <v>750.62389530171095</v>
      </c>
    </row>
    <row r="21" spans="1:29" x14ac:dyDescent="0.35">
      <c r="A21" s="7" t="s">
        <v>42</v>
      </c>
      <c r="B21" s="7" t="s">
        <v>43</v>
      </c>
      <c r="C21" s="1">
        <v>144.1</v>
      </c>
      <c r="D21" s="7">
        <v>2312704.14</v>
      </c>
      <c r="E21" s="22">
        <v>-295179.61957505869</v>
      </c>
      <c r="F21" s="7">
        <v>2017524.5204249416</v>
      </c>
      <c r="G21" s="7">
        <v>547866.296584</v>
      </c>
      <c r="H21" s="7">
        <v>68658.679999999993</v>
      </c>
      <c r="I21" s="7">
        <v>1400999.5438409417</v>
      </c>
      <c r="J21" s="7">
        <v>0</v>
      </c>
      <c r="K21" s="14">
        <v>14000.86412508634</v>
      </c>
      <c r="L21" s="1">
        <v>142.6</v>
      </c>
      <c r="M21" s="7">
        <v>2341148.4900000002</v>
      </c>
      <c r="N21" s="22">
        <v>-158826.3689529002</v>
      </c>
      <c r="O21" s="7">
        <f t="shared" si="1"/>
        <v>2182322.1210471001</v>
      </c>
      <c r="P21" s="7">
        <v>554655.54469868797</v>
      </c>
      <c r="Q21" s="7">
        <v>64136.57</v>
      </c>
      <c r="R21" s="7">
        <f t="shared" si="2"/>
        <v>1563530.006348412</v>
      </c>
      <c r="S21" s="7">
        <v>0</v>
      </c>
      <c r="T21" s="14">
        <f t="shared" si="3"/>
        <v>15303.801690372371</v>
      </c>
      <c r="U21" s="1">
        <f t="shared" si="0"/>
        <v>-1.5</v>
      </c>
      <c r="V21" s="7">
        <f t="shared" si="0"/>
        <v>28444.350000000093</v>
      </c>
      <c r="W21" s="7">
        <f t="shared" si="0"/>
        <v>136353.25062215849</v>
      </c>
      <c r="X21" s="7">
        <f t="shared" si="0"/>
        <v>164797.6006221585</v>
      </c>
      <c r="Y21" s="7">
        <f t="shared" si="0"/>
        <v>6789.2481146879727</v>
      </c>
      <c r="Z21" s="7">
        <f t="shared" si="0"/>
        <v>-4522.1099999999933</v>
      </c>
      <c r="AA21" s="7">
        <f t="shared" si="0"/>
        <v>162530.46250747028</v>
      </c>
      <c r="AB21" s="7">
        <f t="shared" si="0"/>
        <v>0</v>
      </c>
      <c r="AC21" s="14">
        <f t="shared" si="0"/>
        <v>1302.9375652860308</v>
      </c>
    </row>
    <row r="22" spans="1:29" x14ac:dyDescent="0.35">
      <c r="A22" s="7" t="s">
        <v>42</v>
      </c>
      <c r="B22" s="7" t="s">
        <v>44</v>
      </c>
      <c r="C22" s="1">
        <v>56.5</v>
      </c>
      <c r="D22" s="7">
        <v>1059424.46</v>
      </c>
      <c r="E22" s="22">
        <v>-135218.55375383727</v>
      </c>
      <c r="F22" s="7">
        <v>924205.90624616272</v>
      </c>
      <c r="G22" s="7">
        <v>427423.96450799995</v>
      </c>
      <c r="H22" s="7">
        <v>39715.86</v>
      </c>
      <c r="I22" s="7">
        <v>457066.08173816279</v>
      </c>
      <c r="J22" s="7">
        <v>0</v>
      </c>
      <c r="K22" s="14">
        <v>16357.626659224119</v>
      </c>
      <c r="L22" s="1">
        <v>56</v>
      </c>
      <c r="M22" s="7">
        <v>1071254.67</v>
      </c>
      <c r="N22" s="22">
        <v>-72675.223372925539</v>
      </c>
      <c r="O22" s="7">
        <f t="shared" si="1"/>
        <v>998579.44662707439</v>
      </c>
      <c r="P22" s="7">
        <v>431858.98155321443</v>
      </c>
      <c r="Q22" s="7">
        <v>37702.75</v>
      </c>
      <c r="R22" s="7">
        <f t="shared" si="2"/>
        <v>529017.71507386002</v>
      </c>
      <c r="S22" s="7">
        <v>0</v>
      </c>
      <c r="T22" s="14">
        <f t="shared" si="3"/>
        <v>17831.775832626328</v>
      </c>
      <c r="U22" s="1">
        <f t="shared" si="0"/>
        <v>-0.5</v>
      </c>
      <c r="V22" s="7">
        <f t="shared" si="0"/>
        <v>11830.209999999963</v>
      </c>
      <c r="W22" s="7">
        <f t="shared" si="0"/>
        <v>62543.330380911735</v>
      </c>
      <c r="X22" s="7">
        <f t="shared" si="0"/>
        <v>74373.540380911669</v>
      </c>
      <c r="Y22" s="7">
        <f t="shared" si="0"/>
        <v>4435.0170452144812</v>
      </c>
      <c r="Z22" s="7">
        <f t="shared" si="0"/>
        <v>-2013.1100000000006</v>
      </c>
      <c r="AA22" s="7">
        <f t="shared" si="0"/>
        <v>71951.633335697232</v>
      </c>
      <c r="AB22" s="7">
        <f t="shared" si="0"/>
        <v>0</v>
      </c>
      <c r="AC22" s="14">
        <f t="shared" si="0"/>
        <v>1474.1491734022093</v>
      </c>
    </row>
    <row r="23" spans="1:29" x14ac:dyDescent="0.35">
      <c r="A23" s="7" t="s">
        <v>42</v>
      </c>
      <c r="B23" s="7" t="s">
        <v>45</v>
      </c>
      <c r="C23" s="1">
        <v>289.5</v>
      </c>
      <c r="D23" s="7">
        <v>3501463.04</v>
      </c>
      <c r="E23" s="22">
        <v>-446905.64185323269</v>
      </c>
      <c r="F23" s="7">
        <v>3054557.3981467672</v>
      </c>
      <c r="G23" s="7">
        <v>856780.848</v>
      </c>
      <c r="H23" s="7">
        <v>97879.78</v>
      </c>
      <c r="I23" s="7">
        <v>2099896.7701467671</v>
      </c>
      <c r="J23" s="7">
        <v>0</v>
      </c>
      <c r="K23" s="14">
        <v>10551.148180127002</v>
      </c>
      <c r="L23" s="1">
        <v>292.8</v>
      </c>
      <c r="M23" s="7">
        <v>3609217.78</v>
      </c>
      <c r="N23" s="22">
        <v>-244853.73619237938</v>
      </c>
      <c r="O23" s="7">
        <f t="shared" si="1"/>
        <v>3364364.0438076202</v>
      </c>
      <c r="P23" s="7">
        <v>868967.15311800013</v>
      </c>
      <c r="Q23" s="7">
        <v>88728.47</v>
      </c>
      <c r="R23" s="7">
        <f t="shared" si="2"/>
        <v>2406668.4206896196</v>
      </c>
      <c r="S23" s="7">
        <v>0</v>
      </c>
      <c r="T23" s="14">
        <f t="shared" si="3"/>
        <v>11490.314357266461</v>
      </c>
      <c r="U23" s="1">
        <f t="shared" si="0"/>
        <v>3.3000000000000114</v>
      </c>
      <c r="V23" s="7">
        <f t="shared" si="0"/>
        <v>107754.73999999976</v>
      </c>
      <c r="W23" s="7">
        <f t="shared" si="0"/>
        <v>202051.90566085331</v>
      </c>
      <c r="X23" s="7">
        <f t="shared" si="0"/>
        <v>309806.64566085301</v>
      </c>
      <c r="Y23" s="7">
        <f t="shared" si="0"/>
        <v>12186.305118000135</v>
      </c>
      <c r="Z23" s="7">
        <f t="shared" si="0"/>
        <v>-9151.3099999999977</v>
      </c>
      <c r="AA23" s="7">
        <f t="shared" si="0"/>
        <v>306771.65054285247</v>
      </c>
      <c r="AB23" s="7">
        <f t="shared" si="0"/>
        <v>0</v>
      </c>
      <c r="AC23" s="14">
        <f t="shared" si="0"/>
        <v>939.16617713945925</v>
      </c>
    </row>
    <row r="24" spans="1:29" x14ac:dyDescent="0.35">
      <c r="A24" s="7" t="s">
        <v>42</v>
      </c>
      <c r="B24" s="7" t="s">
        <v>46</v>
      </c>
      <c r="C24" s="1">
        <v>135.1</v>
      </c>
      <c r="D24" s="7">
        <v>2212963.7200000002</v>
      </c>
      <c r="E24" s="22">
        <v>-282449.35342356708</v>
      </c>
      <c r="F24" s="7">
        <v>1930514.3665764332</v>
      </c>
      <c r="G24" s="7">
        <v>211492.43100000001</v>
      </c>
      <c r="H24" s="7">
        <v>21870.69</v>
      </c>
      <c r="I24" s="7">
        <v>1697151.2455764331</v>
      </c>
      <c r="J24" s="7">
        <v>0</v>
      </c>
      <c r="K24" s="14">
        <v>14289.521588278558</v>
      </c>
      <c r="L24" s="1">
        <v>125.8</v>
      </c>
      <c r="M24" s="7">
        <v>2129086.2999999998</v>
      </c>
      <c r="N24" s="22">
        <v>-144439.81134078561</v>
      </c>
      <c r="O24" s="7">
        <f t="shared" si="1"/>
        <v>1984646.4886592142</v>
      </c>
      <c r="P24" s="7">
        <v>213675.53608799999</v>
      </c>
      <c r="Q24" s="7">
        <v>21205.82</v>
      </c>
      <c r="R24" s="7">
        <f t="shared" si="2"/>
        <v>1749765.1325712141</v>
      </c>
      <c r="S24" s="7">
        <v>0</v>
      </c>
      <c r="T24" s="14">
        <f t="shared" si="3"/>
        <v>15776.204202378492</v>
      </c>
      <c r="U24" s="1">
        <f t="shared" si="0"/>
        <v>-9.2999999999999972</v>
      </c>
      <c r="V24" s="7">
        <f t="shared" si="0"/>
        <v>-83877.420000000391</v>
      </c>
      <c r="W24" s="7">
        <f t="shared" si="0"/>
        <v>138009.54208278147</v>
      </c>
      <c r="X24" s="7">
        <f t="shared" si="0"/>
        <v>54132.122082781047</v>
      </c>
      <c r="Y24" s="7">
        <f t="shared" si="0"/>
        <v>2183.1050879999821</v>
      </c>
      <c r="Z24" s="7">
        <f t="shared" si="0"/>
        <v>-664.86999999999898</v>
      </c>
      <c r="AA24" s="7">
        <f t="shared" si="0"/>
        <v>52613.886994780973</v>
      </c>
      <c r="AB24" s="7">
        <f t="shared" si="0"/>
        <v>0</v>
      </c>
      <c r="AC24" s="14">
        <f t="shared" si="0"/>
        <v>1486.6826140999347</v>
      </c>
    </row>
    <row r="25" spans="1:29" x14ac:dyDescent="0.35">
      <c r="A25" s="7" t="s">
        <v>42</v>
      </c>
      <c r="B25" s="7" t="s">
        <v>47</v>
      </c>
      <c r="C25" s="1">
        <v>50</v>
      </c>
      <c r="D25" s="7">
        <v>948339.17</v>
      </c>
      <c r="E25" s="22">
        <v>-121040.29676218201</v>
      </c>
      <c r="F25" s="7">
        <v>827298.87323781801</v>
      </c>
      <c r="G25" s="7">
        <v>188417.20817999999</v>
      </c>
      <c r="H25" s="7">
        <v>19813.87</v>
      </c>
      <c r="I25" s="7">
        <v>619067.79505781806</v>
      </c>
      <c r="J25" s="7">
        <v>0</v>
      </c>
      <c r="K25" s="14">
        <v>16545.977464756361</v>
      </c>
      <c r="L25" s="1">
        <v>50</v>
      </c>
      <c r="M25" s="7">
        <v>959385.34</v>
      </c>
      <c r="N25" s="22">
        <v>-65085.871583841137</v>
      </c>
      <c r="O25" s="7">
        <f t="shared" si="1"/>
        <v>894299.46841615881</v>
      </c>
      <c r="P25" s="7">
        <v>189312.49178868401</v>
      </c>
      <c r="Q25" s="7">
        <v>17908.47</v>
      </c>
      <c r="R25" s="7">
        <f t="shared" si="2"/>
        <v>687078.5066274748</v>
      </c>
      <c r="S25" s="7">
        <v>0</v>
      </c>
      <c r="T25" s="14">
        <f t="shared" si="3"/>
        <v>17885.989368323175</v>
      </c>
      <c r="U25" s="1">
        <f t="shared" si="0"/>
        <v>0</v>
      </c>
      <c r="V25" s="7">
        <f t="shared" si="0"/>
        <v>11046.169999999925</v>
      </c>
      <c r="W25" s="7">
        <f t="shared" si="0"/>
        <v>55954.425178340876</v>
      </c>
      <c r="X25" s="7">
        <f t="shared" si="0"/>
        <v>67000.595178340795</v>
      </c>
      <c r="Y25" s="7">
        <f t="shared" si="0"/>
        <v>895.28360868402524</v>
      </c>
      <c r="Z25" s="7">
        <f t="shared" si="0"/>
        <v>-1905.3999999999978</v>
      </c>
      <c r="AA25" s="7">
        <f t="shared" si="0"/>
        <v>68010.711569656734</v>
      </c>
      <c r="AB25" s="7">
        <f t="shared" si="0"/>
        <v>0</v>
      </c>
      <c r="AC25" s="14">
        <f t="shared" si="0"/>
        <v>1340.011903566814</v>
      </c>
    </row>
    <row r="26" spans="1:29" x14ac:dyDescent="0.35">
      <c r="A26" s="7" t="s">
        <v>48</v>
      </c>
      <c r="B26" s="7" t="s">
        <v>49</v>
      </c>
      <c r="C26" s="1">
        <v>2320.3000000000002</v>
      </c>
      <c r="D26" s="7">
        <v>21336209.789999999</v>
      </c>
      <c r="E26" s="22">
        <v>-2723225.2409881717</v>
      </c>
      <c r="F26" s="7">
        <v>18612984.549011827</v>
      </c>
      <c r="G26" s="7">
        <v>1334255.15928</v>
      </c>
      <c r="H26" s="7">
        <v>109791.27</v>
      </c>
      <c r="I26" s="7">
        <v>17168938.119731829</v>
      </c>
      <c r="J26" s="7">
        <v>0</v>
      </c>
      <c r="K26" s="14">
        <v>8021.800865841411</v>
      </c>
      <c r="L26" s="1">
        <v>2212.1999999999998</v>
      </c>
      <c r="M26" s="7">
        <v>20779834.079999998</v>
      </c>
      <c r="N26" s="22">
        <v>-1409729.2881965504</v>
      </c>
      <c r="O26" s="7">
        <f t="shared" si="1"/>
        <v>19370104.791803449</v>
      </c>
      <c r="P26" s="7">
        <v>1347692.2459509</v>
      </c>
      <c r="Q26" s="7">
        <v>107750.58</v>
      </c>
      <c r="R26" s="7">
        <f t="shared" si="2"/>
        <v>17914661.965852551</v>
      </c>
      <c r="S26" s="7">
        <v>0</v>
      </c>
      <c r="T26" s="14">
        <f t="shared" si="3"/>
        <v>8756.0368826523154</v>
      </c>
      <c r="U26" s="1">
        <f t="shared" si="0"/>
        <v>-108.10000000000036</v>
      </c>
      <c r="V26" s="7">
        <f t="shared" si="0"/>
        <v>-556375.71000000089</v>
      </c>
      <c r="W26" s="7">
        <f t="shared" si="0"/>
        <v>1313495.9527916212</v>
      </c>
      <c r="X26" s="7">
        <f t="shared" si="0"/>
        <v>757120.24279162288</v>
      </c>
      <c r="Y26" s="7">
        <f t="shared" si="0"/>
        <v>13437.086670899997</v>
      </c>
      <c r="Z26" s="7">
        <f t="shared" si="0"/>
        <v>-2040.6900000000023</v>
      </c>
      <c r="AA26" s="7">
        <f t="shared" si="0"/>
        <v>745723.84612072259</v>
      </c>
      <c r="AB26" s="7">
        <f t="shared" si="0"/>
        <v>0</v>
      </c>
      <c r="AC26" s="14">
        <f t="shared" si="0"/>
        <v>734.2360168109044</v>
      </c>
    </row>
    <row r="27" spans="1:29" x14ac:dyDescent="0.35">
      <c r="A27" s="7" t="s">
        <v>48</v>
      </c>
      <c r="B27" s="7" t="s">
        <v>50</v>
      </c>
      <c r="C27" s="1">
        <v>235.8</v>
      </c>
      <c r="D27" s="7">
        <v>3050853.76</v>
      </c>
      <c r="E27" s="22">
        <v>-389392.58882285625</v>
      </c>
      <c r="F27" s="7">
        <v>2661461.1711771437</v>
      </c>
      <c r="G27" s="7">
        <v>461452.98809999996</v>
      </c>
      <c r="H27" s="7">
        <v>54972.95</v>
      </c>
      <c r="I27" s="7">
        <v>2145035.2330771433</v>
      </c>
      <c r="J27" s="7">
        <v>0</v>
      </c>
      <c r="K27" s="14">
        <v>11286.943049945477</v>
      </c>
      <c r="L27" s="1">
        <v>229.1</v>
      </c>
      <c r="M27" s="7">
        <v>3073834.45</v>
      </c>
      <c r="N27" s="22">
        <v>-208532.67810271832</v>
      </c>
      <c r="O27" s="7">
        <f t="shared" si="1"/>
        <v>2865301.771897282</v>
      </c>
      <c r="P27" s="7">
        <v>466661.48425747495</v>
      </c>
      <c r="Q27" s="7">
        <v>16735.54</v>
      </c>
      <c r="R27" s="7">
        <f t="shared" si="2"/>
        <v>2381904.7476398069</v>
      </c>
      <c r="S27" s="7">
        <v>0</v>
      </c>
      <c r="T27" s="14">
        <f t="shared" si="3"/>
        <v>12506.773338704854</v>
      </c>
      <c r="U27" s="1">
        <f t="shared" si="0"/>
        <v>-6.7000000000000171</v>
      </c>
      <c r="V27" s="7">
        <f t="shared" si="0"/>
        <v>22980.69000000041</v>
      </c>
      <c r="W27" s="7">
        <f t="shared" si="0"/>
        <v>180859.91072013794</v>
      </c>
      <c r="X27" s="7">
        <f t="shared" si="0"/>
        <v>203840.60072013829</v>
      </c>
      <c r="Y27" s="7">
        <f t="shared" si="0"/>
        <v>5208.4961574749905</v>
      </c>
      <c r="Z27" s="7">
        <f t="shared" si="0"/>
        <v>-38237.409999999996</v>
      </c>
      <c r="AA27" s="7">
        <f t="shared" si="0"/>
        <v>236869.51456266362</v>
      </c>
      <c r="AB27" s="7">
        <f t="shared" si="0"/>
        <v>0</v>
      </c>
      <c r="AC27" s="14">
        <f t="shared" si="0"/>
        <v>1219.8302887593763</v>
      </c>
    </row>
    <row r="28" spans="1:29" x14ac:dyDescent="0.35">
      <c r="A28" s="7" t="s">
        <v>51</v>
      </c>
      <c r="B28" s="7" t="s">
        <v>52</v>
      </c>
      <c r="C28" s="1">
        <v>30736.7</v>
      </c>
      <c r="D28" s="7">
        <v>280181605.94999999</v>
      </c>
      <c r="E28" s="22">
        <v>-35760691.748599544</v>
      </c>
      <c r="F28" s="7">
        <v>244420914.20140046</v>
      </c>
      <c r="G28" s="7">
        <v>102407932.24141499</v>
      </c>
      <c r="H28" s="7">
        <v>6876301.1399999997</v>
      </c>
      <c r="I28" s="7">
        <v>135136680.81998548</v>
      </c>
      <c r="J28" s="7">
        <v>0</v>
      </c>
      <c r="K28" s="14">
        <v>7952.0870555850324</v>
      </c>
      <c r="L28" s="1">
        <v>30681.7</v>
      </c>
      <c r="M28" s="7">
        <v>285380092.81</v>
      </c>
      <c r="N28" s="22">
        <v>-19360533.561224028</v>
      </c>
      <c r="O28" s="7">
        <f t="shared" si="1"/>
        <v>266019559.24877596</v>
      </c>
      <c r="P28" s="7">
        <v>102685839.22439991</v>
      </c>
      <c r="Q28" s="7">
        <v>5135811.88</v>
      </c>
      <c r="R28" s="7">
        <f t="shared" si="2"/>
        <v>158197908.14437604</v>
      </c>
      <c r="S28" s="7">
        <v>0</v>
      </c>
      <c r="T28" s="14">
        <f t="shared" si="3"/>
        <v>8670.3005129694884</v>
      </c>
      <c r="U28" s="1">
        <f t="shared" si="0"/>
        <v>-55</v>
      </c>
      <c r="V28" s="7">
        <f t="shared" si="0"/>
        <v>5198486.8600000143</v>
      </c>
      <c r="W28" s="7">
        <f t="shared" si="0"/>
        <v>16400158.187375516</v>
      </c>
      <c r="X28" s="7">
        <f t="shared" si="0"/>
        <v>21598645.0473755</v>
      </c>
      <c r="Y28" s="7">
        <f t="shared" si="0"/>
        <v>277906.98298491538</v>
      </c>
      <c r="Z28" s="7">
        <f t="shared" si="0"/>
        <v>-1740489.2599999998</v>
      </c>
      <c r="AA28" s="7">
        <f t="shared" si="0"/>
        <v>23061227.32439056</v>
      </c>
      <c r="AB28" s="7">
        <f t="shared" si="0"/>
        <v>0</v>
      </c>
      <c r="AC28" s="14">
        <f t="shared" si="0"/>
        <v>718.21345738445598</v>
      </c>
    </row>
    <row r="29" spans="1:29" x14ac:dyDescent="0.35">
      <c r="A29" s="7" t="s">
        <v>51</v>
      </c>
      <c r="B29" s="7" t="s">
        <v>51</v>
      </c>
      <c r="C29" s="1">
        <v>30410.2</v>
      </c>
      <c r="D29" s="7">
        <v>280003796.11000001</v>
      </c>
      <c r="E29" s="22">
        <v>-35737997.172142439</v>
      </c>
      <c r="F29" s="7">
        <v>244265798.93785757</v>
      </c>
      <c r="G29" s="7">
        <v>184226397.98149276</v>
      </c>
      <c r="H29" s="7">
        <v>10765860.060000001</v>
      </c>
      <c r="I29" s="7">
        <v>49273540.896364808</v>
      </c>
      <c r="J29" s="7">
        <v>0</v>
      </c>
      <c r="K29" s="14">
        <v>8032.3641060518366</v>
      </c>
      <c r="L29" s="1">
        <v>30236.7</v>
      </c>
      <c r="M29" s="7">
        <v>284261494.69</v>
      </c>
      <c r="N29" s="22">
        <v>-19284646.500460472</v>
      </c>
      <c r="O29" s="7">
        <f t="shared" si="1"/>
        <v>264976848.18953952</v>
      </c>
      <c r="P29" s="7">
        <v>186451935.31112263</v>
      </c>
      <c r="Q29" s="7">
        <v>10667032</v>
      </c>
      <c r="R29" s="7">
        <f t="shared" si="2"/>
        <v>67857880.878416896</v>
      </c>
      <c r="S29" s="7">
        <v>0</v>
      </c>
      <c r="T29" s="14">
        <f t="shared" si="3"/>
        <v>8763.4182364325316</v>
      </c>
      <c r="U29" s="1">
        <f t="shared" si="0"/>
        <v>-173.5</v>
      </c>
      <c r="V29" s="7">
        <f t="shared" si="0"/>
        <v>4257698.5799999833</v>
      </c>
      <c r="W29" s="7">
        <f t="shared" si="0"/>
        <v>16453350.671681967</v>
      </c>
      <c r="X29" s="7">
        <f t="shared" si="0"/>
        <v>20711049.251681954</v>
      </c>
      <c r="Y29" s="7">
        <f t="shared" si="0"/>
        <v>2225537.3296298683</v>
      </c>
      <c r="Z29" s="7">
        <f t="shared" si="0"/>
        <v>-98828.060000000522</v>
      </c>
      <c r="AA29" s="7">
        <f t="shared" si="0"/>
        <v>18584339.982052088</v>
      </c>
      <c r="AB29" s="7">
        <f t="shared" si="0"/>
        <v>0</v>
      </c>
      <c r="AC29" s="14">
        <f t="shared" si="0"/>
        <v>731.05413038069491</v>
      </c>
    </row>
    <row r="30" spans="1:29" x14ac:dyDescent="0.35">
      <c r="A30" s="7" t="s">
        <v>53</v>
      </c>
      <c r="B30" s="7" t="s">
        <v>54</v>
      </c>
      <c r="C30" s="1">
        <v>1008.9</v>
      </c>
      <c r="D30" s="7">
        <v>9466525.9900000002</v>
      </c>
      <c r="E30" s="22">
        <v>-1208250.3300338304</v>
      </c>
      <c r="F30" s="7">
        <v>8258275.6599661699</v>
      </c>
      <c r="G30" s="7">
        <v>3729778.6332199997</v>
      </c>
      <c r="H30" s="7">
        <v>448482.27</v>
      </c>
      <c r="I30" s="7">
        <v>4080014.7567461706</v>
      </c>
      <c r="J30" s="7">
        <v>0</v>
      </c>
      <c r="K30" s="14">
        <v>8185.4253741363564</v>
      </c>
      <c r="L30" s="1">
        <v>1006</v>
      </c>
      <c r="M30" s="7">
        <v>9646882.0399999991</v>
      </c>
      <c r="N30" s="22">
        <v>-654456.24345260835</v>
      </c>
      <c r="O30" s="7">
        <f t="shared" si="1"/>
        <v>8992425.7965473905</v>
      </c>
      <c r="P30" s="7">
        <v>4010493.1495496794</v>
      </c>
      <c r="Q30" s="7">
        <v>350691.93</v>
      </c>
      <c r="R30" s="7">
        <f t="shared" si="2"/>
        <v>4631240.716997711</v>
      </c>
      <c r="S30" s="7">
        <v>0</v>
      </c>
      <c r="T30" s="14">
        <f t="shared" si="3"/>
        <v>8938.7930383174862</v>
      </c>
      <c r="U30" s="1">
        <f t="shared" si="0"/>
        <v>-2.8999999999999773</v>
      </c>
      <c r="V30" s="7">
        <f t="shared" si="0"/>
        <v>180356.04999999888</v>
      </c>
      <c r="W30" s="7">
        <f t="shared" si="0"/>
        <v>553794.08658122201</v>
      </c>
      <c r="X30" s="7">
        <f t="shared" si="0"/>
        <v>734150.13658122066</v>
      </c>
      <c r="Y30" s="7">
        <f t="shared" si="0"/>
        <v>280714.51632967964</v>
      </c>
      <c r="Z30" s="7">
        <f t="shared" si="0"/>
        <v>-97790.340000000026</v>
      </c>
      <c r="AA30" s="7">
        <f t="shared" si="0"/>
        <v>551225.96025154041</v>
      </c>
      <c r="AB30" s="7">
        <f t="shared" si="0"/>
        <v>0</v>
      </c>
      <c r="AC30" s="14">
        <f t="shared" si="0"/>
        <v>753.36766418112984</v>
      </c>
    </row>
    <row r="31" spans="1:29" x14ac:dyDescent="0.35">
      <c r="A31" s="7" t="s">
        <v>53</v>
      </c>
      <c r="B31" s="7" t="s">
        <v>55</v>
      </c>
      <c r="C31" s="1">
        <v>1347</v>
      </c>
      <c r="D31" s="7">
        <v>12347477.789999999</v>
      </c>
      <c r="E31" s="22">
        <v>-1575957.6565481853</v>
      </c>
      <c r="F31" s="7">
        <v>10771520.133451814</v>
      </c>
      <c r="G31" s="7">
        <v>4193247.1860229997</v>
      </c>
      <c r="H31" s="7">
        <v>493364.78</v>
      </c>
      <c r="I31" s="7">
        <v>6084908.1674288139</v>
      </c>
      <c r="J31" s="7">
        <v>0</v>
      </c>
      <c r="K31" s="14">
        <v>7996.6741896449994</v>
      </c>
      <c r="L31" s="1">
        <v>1343</v>
      </c>
      <c r="M31" s="7">
        <v>12567786.07</v>
      </c>
      <c r="N31" s="22">
        <v>-852613.9353403165</v>
      </c>
      <c r="O31" s="7">
        <f t="shared" si="1"/>
        <v>11715172.134659683</v>
      </c>
      <c r="P31" s="7">
        <v>4379028.4614366498</v>
      </c>
      <c r="Q31" s="7">
        <v>457109.72</v>
      </c>
      <c r="R31" s="7">
        <f t="shared" si="2"/>
        <v>6879033.9532230338</v>
      </c>
      <c r="S31" s="7">
        <v>0</v>
      </c>
      <c r="T31" s="14">
        <f t="shared" si="3"/>
        <v>8723.136362367597</v>
      </c>
      <c r="U31" s="1">
        <f t="shared" si="0"/>
        <v>-4</v>
      </c>
      <c r="V31" s="7">
        <f t="shared" si="0"/>
        <v>220308.28000000119</v>
      </c>
      <c r="W31" s="7">
        <f t="shared" si="0"/>
        <v>723343.72120786877</v>
      </c>
      <c r="X31" s="7">
        <f t="shared" si="0"/>
        <v>943652.0012078695</v>
      </c>
      <c r="Y31" s="7">
        <f t="shared" si="0"/>
        <v>185781.27541365009</v>
      </c>
      <c r="Z31" s="7">
        <f t="shared" si="0"/>
        <v>-36255.060000000056</v>
      </c>
      <c r="AA31" s="7">
        <f t="shared" si="0"/>
        <v>794125.78579421993</v>
      </c>
      <c r="AB31" s="7">
        <f t="shared" si="0"/>
        <v>0</v>
      </c>
      <c r="AC31" s="14">
        <f t="shared" si="0"/>
        <v>726.46217272259764</v>
      </c>
    </row>
    <row r="32" spans="1:29" x14ac:dyDescent="0.35">
      <c r="A32" s="7" t="s">
        <v>56</v>
      </c>
      <c r="B32" s="7" t="s">
        <v>57</v>
      </c>
      <c r="C32" s="1">
        <v>104.5</v>
      </c>
      <c r="D32" s="7">
        <v>1755830.38</v>
      </c>
      <c r="E32" s="22">
        <v>-224103.60869018495</v>
      </c>
      <c r="F32" s="7">
        <v>1531726.7713098149</v>
      </c>
      <c r="G32" s="7">
        <v>343790.20598600002</v>
      </c>
      <c r="H32" s="7">
        <v>41412.980000000003</v>
      </c>
      <c r="I32" s="7">
        <v>1146523.5853238148</v>
      </c>
      <c r="J32" s="7">
        <v>0</v>
      </c>
      <c r="K32" s="14">
        <v>14657.672452725501</v>
      </c>
      <c r="L32" s="1">
        <v>102</v>
      </c>
      <c r="M32" s="7">
        <v>1757331.49</v>
      </c>
      <c r="N32" s="22">
        <v>-119219.51161811604</v>
      </c>
      <c r="O32" s="7">
        <f t="shared" si="1"/>
        <v>1638111.9783818841</v>
      </c>
      <c r="P32" s="7">
        <v>303460.73718315997</v>
      </c>
      <c r="Q32" s="7">
        <v>34901.269999999997</v>
      </c>
      <c r="R32" s="7">
        <f t="shared" si="2"/>
        <v>1299749.9711987241</v>
      </c>
      <c r="S32" s="7">
        <v>0</v>
      </c>
      <c r="T32" s="14">
        <f t="shared" si="3"/>
        <v>16059.921356685138</v>
      </c>
      <c r="U32" s="1">
        <f t="shared" si="0"/>
        <v>-2.5</v>
      </c>
      <c r="V32" s="7">
        <f t="shared" si="0"/>
        <v>1501.1100000001024</v>
      </c>
      <c r="W32" s="7">
        <f t="shared" si="0"/>
        <v>104884.09707206891</v>
      </c>
      <c r="X32" s="7">
        <f t="shared" ref="X32:AC63" si="4">O32-F32</f>
        <v>106385.20707206917</v>
      </c>
      <c r="Y32" s="7">
        <f t="shared" si="4"/>
        <v>-40329.468802840041</v>
      </c>
      <c r="Z32" s="7">
        <f t="shared" si="4"/>
        <v>-6511.7100000000064</v>
      </c>
      <c r="AA32" s="7">
        <f t="shared" si="4"/>
        <v>153226.38587490935</v>
      </c>
      <c r="AB32" s="7">
        <f t="shared" si="4"/>
        <v>0</v>
      </c>
      <c r="AC32" s="14">
        <f t="shared" si="4"/>
        <v>1402.2489039596367</v>
      </c>
    </row>
    <row r="33" spans="1:29" x14ac:dyDescent="0.35">
      <c r="A33" s="7" t="s">
        <v>56</v>
      </c>
      <c r="B33" s="7" t="s">
        <v>56</v>
      </c>
      <c r="C33" s="1">
        <v>175</v>
      </c>
      <c r="D33" s="7">
        <v>2697077.98</v>
      </c>
      <c r="E33" s="22">
        <v>-344238.78019289911</v>
      </c>
      <c r="F33" s="7">
        <v>2352839.1998071009</v>
      </c>
      <c r="G33" s="7">
        <v>523995.48836600001</v>
      </c>
      <c r="H33" s="7">
        <v>29533.71</v>
      </c>
      <c r="I33" s="7">
        <v>1799310.0014411011</v>
      </c>
      <c r="J33" s="7">
        <v>0</v>
      </c>
      <c r="K33" s="14">
        <v>13444.795427469147</v>
      </c>
      <c r="L33" s="1">
        <v>176.9</v>
      </c>
      <c r="M33" s="7">
        <v>2774745.31</v>
      </c>
      <c r="N33" s="22">
        <v>-188242.10605982938</v>
      </c>
      <c r="O33" s="7">
        <f t="shared" si="1"/>
        <v>2586503.2039401708</v>
      </c>
      <c r="P33" s="7">
        <v>463062.44793616002</v>
      </c>
      <c r="Q33" s="7">
        <v>60509.19</v>
      </c>
      <c r="R33" s="7">
        <f t="shared" si="2"/>
        <v>2062931.5660040108</v>
      </c>
      <c r="S33" s="7">
        <v>0</v>
      </c>
      <c r="T33" s="14">
        <f t="shared" si="3"/>
        <v>14621.273057886776</v>
      </c>
      <c r="U33" s="1">
        <f t="shared" ref="U33:AC64" si="5">L33-C33</f>
        <v>1.9000000000000057</v>
      </c>
      <c r="V33" s="7">
        <f t="shared" si="5"/>
        <v>77667.330000000075</v>
      </c>
      <c r="W33" s="7">
        <f t="shared" si="5"/>
        <v>155996.67413306973</v>
      </c>
      <c r="X33" s="7">
        <f t="shared" si="4"/>
        <v>233664.00413306989</v>
      </c>
      <c r="Y33" s="7">
        <f t="shared" si="4"/>
        <v>-60933.040429839981</v>
      </c>
      <c r="Z33" s="7">
        <f t="shared" si="4"/>
        <v>30975.480000000003</v>
      </c>
      <c r="AA33" s="7">
        <f t="shared" si="4"/>
        <v>263621.56456290977</v>
      </c>
      <c r="AB33" s="7">
        <f t="shared" si="4"/>
        <v>0</v>
      </c>
      <c r="AC33" s="14">
        <f t="shared" si="4"/>
        <v>1176.4776304176285</v>
      </c>
    </row>
    <row r="34" spans="1:29" x14ac:dyDescent="0.35">
      <c r="A34" s="7" t="s">
        <v>58</v>
      </c>
      <c r="B34" s="7" t="s">
        <v>58</v>
      </c>
      <c r="C34" s="1">
        <v>718.2</v>
      </c>
      <c r="D34" s="7">
        <v>7261673.3600000003</v>
      </c>
      <c r="E34" s="22">
        <v>-926836.22725868353</v>
      </c>
      <c r="F34" s="7">
        <v>6334837.1327413172</v>
      </c>
      <c r="G34" s="7">
        <v>4366050.0013199998</v>
      </c>
      <c r="H34" s="7">
        <v>341802.92</v>
      </c>
      <c r="I34" s="7">
        <v>1626984.2114213174</v>
      </c>
      <c r="J34" s="7">
        <v>0</v>
      </c>
      <c r="K34" s="14">
        <v>8820.4359965766034</v>
      </c>
      <c r="L34" s="1">
        <v>687</v>
      </c>
      <c r="M34" s="7">
        <v>7128267.0800000001</v>
      </c>
      <c r="N34" s="22">
        <v>-483590.33272720454</v>
      </c>
      <c r="O34" s="7">
        <f t="shared" si="1"/>
        <v>6644676.7472727951</v>
      </c>
      <c r="P34" s="7">
        <v>4150382.2852856</v>
      </c>
      <c r="Q34" s="7">
        <v>332856.71000000002</v>
      </c>
      <c r="R34" s="7">
        <f t="shared" si="2"/>
        <v>2161437.7519871951</v>
      </c>
      <c r="S34" s="7">
        <v>0</v>
      </c>
      <c r="T34" s="14">
        <f t="shared" si="3"/>
        <v>9672.0185549822345</v>
      </c>
      <c r="U34" s="1">
        <f t="shared" si="5"/>
        <v>-31.200000000000045</v>
      </c>
      <c r="V34" s="7">
        <f t="shared" si="5"/>
        <v>-133406.28000000026</v>
      </c>
      <c r="W34" s="7">
        <f t="shared" si="5"/>
        <v>443245.89453147899</v>
      </c>
      <c r="X34" s="7">
        <f t="shared" si="4"/>
        <v>309839.61453147791</v>
      </c>
      <c r="Y34" s="7">
        <f t="shared" si="4"/>
        <v>-215667.71603439981</v>
      </c>
      <c r="Z34" s="7">
        <f t="shared" si="4"/>
        <v>-8946.2099999999627</v>
      </c>
      <c r="AA34" s="7">
        <f t="shared" si="4"/>
        <v>534453.54056587769</v>
      </c>
      <c r="AB34" s="7">
        <f t="shared" si="4"/>
        <v>0</v>
      </c>
      <c r="AC34" s="14">
        <f t="shared" si="4"/>
        <v>851.58255840563106</v>
      </c>
    </row>
    <row r="35" spans="1:29" x14ac:dyDescent="0.35">
      <c r="A35" s="7" t="s">
        <v>59</v>
      </c>
      <c r="B35" s="7" t="s">
        <v>60</v>
      </c>
      <c r="C35" s="1">
        <v>1063.5</v>
      </c>
      <c r="D35" s="7">
        <v>9696836.0899999999</v>
      </c>
      <c r="E35" s="22">
        <v>-1237645.7232994358</v>
      </c>
      <c r="F35" s="7">
        <v>8459190.3667005636</v>
      </c>
      <c r="G35" s="7">
        <v>582494.2550280001</v>
      </c>
      <c r="H35" s="7">
        <v>75471.23</v>
      </c>
      <c r="I35" s="7">
        <v>7801224.881672563</v>
      </c>
      <c r="J35" s="7">
        <v>0</v>
      </c>
      <c r="K35" s="14">
        <v>7954.1047171608498</v>
      </c>
      <c r="L35" s="1">
        <v>1092</v>
      </c>
      <c r="M35" s="7">
        <v>10163373.91</v>
      </c>
      <c r="N35" s="22">
        <v>-689495.68185482325</v>
      </c>
      <c r="O35" s="7">
        <f t="shared" si="1"/>
        <v>9473878.2281451765</v>
      </c>
      <c r="P35" s="7">
        <v>587134.84906813502</v>
      </c>
      <c r="Q35" s="7">
        <v>138704.76</v>
      </c>
      <c r="R35" s="7">
        <f t="shared" si="2"/>
        <v>8748038.6190770417</v>
      </c>
      <c r="S35" s="7">
        <v>0</v>
      </c>
      <c r="T35" s="14">
        <f t="shared" si="3"/>
        <v>8675.7126631366082</v>
      </c>
      <c r="U35" s="1">
        <f t="shared" si="5"/>
        <v>28.5</v>
      </c>
      <c r="V35" s="7">
        <f t="shared" si="5"/>
        <v>466537.8200000003</v>
      </c>
      <c r="W35" s="7">
        <f t="shared" si="5"/>
        <v>548150.04144461255</v>
      </c>
      <c r="X35" s="7">
        <f t="shared" si="4"/>
        <v>1014687.861444613</v>
      </c>
      <c r="Y35" s="7">
        <f t="shared" si="4"/>
        <v>4640.5940401349217</v>
      </c>
      <c r="Z35" s="7">
        <f t="shared" si="4"/>
        <v>63233.530000000013</v>
      </c>
      <c r="AA35" s="7">
        <f t="shared" si="4"/>
        <v>946813.73740447871</v>
      </c>
      <c r="AB35" s="7">
        <f t="shared" si="4"/>
        <v>0</v>
      </c>
      <c r="AC35" s="14">
        <f t="shared" si="4"/>
        <v>721.60794597575841</v>
      </c>
    </row>
    <row r="36" spans="1:29" x14ac:dyDescent="0.35">
      <c r="A36" s="7" t="s">
        <v>59</v>
      </c>
      <c r="B36" s="7" t="s">
        <v>61</v>
      </c>
      <c r="C36" s="1">
        <v>352.8</v>
      </c>
      <c r="D36" s="7">
        <v>4008345.66</v>
      </c>
      <c r="E36" s="22">
        <v>-511601.08488591091</v>
      </c>
      <c r="F36" s="7">
        <v>3496744.5751140891</v>
      </c>
      <c r="G36" s="7">
        <v>247151.89799999999</v>
      </c>
      <c r="H36" s="7">
        <v>54708.38</v>
      </c>
      <c r="I36" s="7">
        <v>3194884.2971140891</v>
      </c>
      <c r="J36" s="7">
        <v>0</v>
      </c>
      <c r="K36" s="14">
        <v>9911.4075258335852</v>
      </c>
      <c r="L36" s="1">
        <v>345.2</v>
      </c>
      <c r="M36" s="7">
        <v>4039650.28</v>
      </c>
      <c r="N36" s="22">
        <v>-274054.80197113281</v>
      </c>
      <c r="O36" s="7">
        <f t="shared" si="1"/>
        <v>3765595.4780288669</v>
      </c>
      <c r="P36" s="7">
        <v>255913.40037599998</v>
      </c>
      <c r="Q36" s="7">
        <v>47387.13</v>
      </c>
      <c r="R36" s="7">
        <f t="shared" si="2"/>
        <v>3462294.9476528671</v>
      </c>
      <c r="S36" s="7">
        <v>0</v>
      </c>
      <c r="T36" s="14">
        <f t="shared" si="3"/>
        <v>10908.445764857668</v>
      </c>
      <c r="U36" s="1">
        <f t="shared" si="5"/>
        <v>-7.6000000000000227</v>
      </c>
      <c r="V36" s="7">
        <f t="shared" si="5"/>
        <v>31304.619999999646</v>
      </c>
      <c r="W36" s="7">
        <f t="shared" si="5"/>
        <v>237546.2829147781</v>
      </c>
      <c r="X36" s="7">
        <f t="shared" si="4"/>
        <v>268850.90291477786</v>
      </c>
      <c r="Y36" s="7">
        <f t="shared" si="4"/>
        <v>8761.5023759999895</v>
      </c>
      <c r="Z36" s="7">
        <f t="shared" si="4"/>
        <v>-7321.25</v>
      </c>
      <c r="AA36" s="7">
        <f t="shared" si="4"/>
        <v>267410.65053877793</v>
      </c>
      <c r="AB36" s="7">
        <f t="shared" si="4"/>
        <v>0</v>
      </c>
      <c r="AC36" s="14">
        <f t="shared" si="4"/>
        <v>997.03823902408294</v>
      </c>
    </row>
    <row r="37" spans="1:29" x14ac:dyDescent="0.35">
      <c r="A37" s="7" t="s">
        <v>59</v>
      </c>
      <c r="B37" s="7" t="s">
        <v>62</v>
      </c>
      <c r="C37" s="1">
        <v>174.3</v>
      </c>
      <c r="D37" s="7">
        <v>2770744.42</v>
      </c>
      <c r="E37" s="22">
        <v>-353641.1206646245</v>
      </c>
      <c r="F37" s="7">
        <v>2417103.2993353754</v>
      </c>
      <c r="G37" s="7">
        <v>554678.556124</v>
      </c>
      <c r="H37" s="7">
        <v>118113.1</v>
      </c>
      <c r="I37" s="7">
        <v>1744311.6432113755</v>
      </c>
      <c r="J37" s="7">
        <v>0</v>
      </c>
      <c r="K37" s="14">
        <v>13867.488808579319</v>
      </c>
      <c r="L37" s="1">
        <v>161.6</v>
      </c>
      <c r="M37" s="7">
        <v>2701967.56</v>
      </c>
      <c r="N37" s="22">
        <v>-183304.77473614991</v>
      </c>
      <c r="O37" s="7">
        <f t="shared" si="1"/>
        <v>2518662.7852638504</v>
      </c>
      <c r="P37" s="7">
        <v>560971.30209058395</v>
      </c>
      <c r="Q37" s="7">
        <v>109562.31</v>
      </c>
      <c r="R37" s="7">
        <f t="shared" si="2"/>
        <v>1848129.1731732665</v>
      </c>
      <c r="S37" s="7">
        <v>0</v>
      </c>
      <c r="T37" s="14">
        <f t="shared" si="3"/>
        <v>15585.784562276302</v>
      </c>
      <c r="U37" s="1">
        <f t="shared" si="5"/>
        <v>-12.700000000000017</v>
      </c>
      <c r="V37" s="7">
        <f t="shared" si="5"/>
        <v>-68776.85999999987</v>
      </c>
      <c r="W37" s="7">
        <f t="shared" si="5"/>
        <v>170336.34592847459</v>
      </c>
      <c r="X37" s="7">
        <f t="shared" si="4"/>
        <v>101559.48592847493</v>
      </c>
      <c r="Y37" s="7">
        <f t="shared" si="4"/>
        <v>6292.745966583956</v>
      </c>
      <c r="Z37" s="7">
        <f t="shared" si="4"/>
        <v>-8550.7900000000081</v>
      </c>
      <c r="AA37" s="7">
        <f t="shared" si="4"/>
        <v>103817.52996189101</v>
      </c>
      <c r="AB37" s="7">
        <f t="shared" si="4"/>
        <v>0</v>
      </c>
      <c r="AC37" s="14">
        <f t="shared" si="4"/>
        <v>1718.2957536969825</v>
      </c>
    </row>
    <row r="38" spans="1:29" x14ac:dyDescent="0.35">
      <c r="A38" s="7" t="s">
        <v>63</v>
      </c>
      <c r="B38" s="7" t="s">
        <v>64</v>
      </c>
      <c r="C38" s="1">
        <v>218.7</v>
      </c>
      <c r="D38" s="7">
        <v>3184958.09</v>
      </c>
      <c r="E38" s="22">
        <v>-406508.85736240586</v>
      </c>
      <c r="F38" s="7">
        <v>2778449.232637594</v>
      </c>
      <c r="G38" s="7">
        <v>929504.43476000021</v>
      </c>
      <c r="H38" s="7">
        <v>88757.43</v>
      </c>
      <c r="I38" s="7">
        <v>1760187.367877594</v>
      </c>
      <c r="J38" s="7">
        <v>0</v>
      </c>
      <c r="K38" s="14">
        <v>12704.386066015519</v>
      </c>
      <c r="L38" s="1">
        <v>217.8</v>
      </c>
      <c r="M38" s="7">
        <v>3244551.03</v>
      </c>
      <c r="N38" s="22">
        <v>-220114.29910509108</v>
      </c>
      <c r="O38" s="7">
        <f t="shared" si="1"/>
        <v>3024436.7308949088</v>
      </c>
      <c r="P38" s="7">
        <v>938068.80654564011</v>
      </c>
      <c r="Q38" s="7">
        <v>7918.92</v>
      </c>
      <c r="R38" s="7">
        <f t="shared" si="2"/>
        <v>2078449.0043492687</v>
      </c>
      <c r="S38" s="7">
        <v>0</v>
      </c>
      <c r="T38" s="14">
        <f t="shared" si="3"/>
        <v>13886.30271301611</v>
      </c>
      <c r="U38" s="1">
        <f t="shared" si="5"/>
        <v>-0.89999999999997726</v>
      </c>
      <c r="V38" s="7">
        <f t="shared" si="5"/>
        <v>59592.939999999944</v>
      </c>
      <c r="W38" s="7">
        <f t="shared" si="5"/>
        <v>186394.55825731478</v>
      </c>
      <c r="X38" s="7">
        <f t="shared" si="4"/>
        <v>245987.49825731479</v>
      </c>
      <c r="Y38" s="7">
        <f t="shared" si="4"/>
        <v>8564.3717856399016</v>
      </c>
      <c r="Z38" s="7">
        <f t="shared" si="4"/>
        <v>-80838.509999999995</v>
      </c>
      <c r="AA38" s="7">
        <f t="shared" si="4"/>
        <v>318261.63647167478</v>
      </c>
      <c r="AB38" s="7">
        <f t="shared" si="4"/>
        <v>0</v>
      </c>
      <c r="AC38" s="14">
        <f t="shared" si="4"/>
        <v>1181.9166470005912</v>
      </c>
    </row>
    <row r="39" spans="1:29" x14ac:dyDescent="0.35">
      <c r="A39" s="7" t="s">
        <v>63</v>
      </c>
      <c r="B39" s="7" t="s">
        <v>65</v>
      </c>
      <c r="C39" s="1">
        <v>275.89999999999998</v>
      </c>
      <c r="D39" s="7">
        <v>3566182.55</v>
      </c>
      <c r="E39" s="22">
        <v>-455166.05009589024</v>
      </c>
      <c r="F39" s="7">
        <v>3111016.4999041096</v>
      </c>
      <c r="G39" s="7">
        <v>1815678.774</v>
      </c>
      <c r="H39" s="7">
        <v>113076.7</v>
      </c>
      <c r="I39" s="7">
        <v>1182261.0259041097</v>
      </c>
      <c r="J39" s="7">
        <v>0</v>
      </c>
      <c r="K39" s="14">
        <v>11275.884378050416</v>
      </c>
      <c r="L39" s="1">
        <v>277</v>
      </c>
      <c r="M39" s="7">
        <v>3666757.26</v>
      </c>
      <c r="N39" s="22">
        <v>-248757.28469384075</v>
      </c>
      <c r="O39" s="7">
        <f t="shared" si="1"/>
        <v>3417999.9753061589</v>
      </c>
      <c r="P39" s="7">
        <v>1810651.017762</v>
      </c>
      <c r="Q39" s="7">
        <v>118828.75</v>
      </c>
      <c r="R39" s="7">
        <f t="shared" si="2"/>
        <v>1488520.2075441589</v>
      </c>
      <c r="S39" s="7">
        <v>0</v>
      </c>
      <c r="T39" s="14">
        <f t="shared" si="3"/>
        <v>12339.350091357974</v>
      </c>
      <c r="U39" s="1">
        <f t="shared" si="5"/>
        <v>1.1000000000000227</v>
      </c>
      <c r="V39" s="7">
        <f t="shared" si="5"/>
        <v>100574.70999999996</v>
      </c>
      <c r="W39" s="7">
        <f t="shared" si="5"/>
        <v>206408.7654020495</v>
      </c>
      <c r="X39" s="7">
        <f t="shared" si="4"/>
        <v>306983.47540204925</v>
      </c>
      <c r="Y39" s="7">
        <f t="shared" si="4"/>
        <v>-5027.7562380000018</v>
      </c>
      <c r="Z39" s="7">
        <f t="shared" si="4"/>
        <v>5752.0500000000029</v>
      </c>
      <c r="AA39" s="7">
        <f t="shared" si="4"/>
        <v>306259.18164004921</v>
      </c>
      <c r="AB39" s="7">
        <f t="shared" si="4"/>
        <v>0</v>
      </c>
      <c r="AC39" s="14">
        <f t="shared" si="4"/>
        <v>1063.465713307558</v>
      </c>
    </row>
    <row r="40" spans="1:29" x14ac:dyDescent="0.35">
      <c r="A40" s="7" t="s">
        <v>66</v>
      </c>
      <c r="B40" s="7" t="s">
        <v>66</v>
      </c>
      <c r="C40" s="1">
        <v>448.8</v>
      </c>
      <c r="D40" s="7">
        <v>4622848.63</v>
      </c>
      <c r="E40" s="22">
        <v>-590032.54084912105</v>
      </c>
      <c r="F40" s="7">
        <v>4032816.0891508786</v>
      </c>
      <c r="G40" s="7">
        <v>814313.96272200008</v>
      </c>
      <c r="H40" s="7">
        <v>91035.53</v>
      </c>
      <c r="I40" s="7">
        <v>3127466.5964288786</v>
      </c>
      <c r="J40" s="7">
        <v>0</v>
      </c>
      <c r="K40" s="14">
        <v>8985.7755997122968</v>
      </c>
      <c r="L40" s="1">
        <v>445.6</v>
      </c>
      <c r="M40" s="7">
        <v>4722508.3499999996</v>
      </c>
      <c r="N40" s="22">
        <v>-320380.72629056172</v>
      </c>
      <c r="O40" s="7">
        <f t="shared" si="1"/>
        <v>4402127.6237094384</v>
      </c>
      <c r="P40" s="7">
        <v>866792.00557682698</v>
      </c>
      <c r="Q40" s="7">
        <v>73642.559999999998</v>
      </c>
      <c r="R40" s="7">
        <f t="shared" si="2"/>
        <v>3461693.0581326112</v>
      </c>
      <c r="S40" s="7">
        <v>0</v>
      </c>
      <c r="T40" s="14">
        <f t="shared" si="3"/>
        <v>9879.1014894736036</v>
      </c>
      <c r="U40" s="1">
        <f t="shared" si="5"/>
        <v>-3.1999999999999886</v>
      </c>
      <c r="V40" s="7">
        <f t="shared" si="5"/>
        <v>99659.719999999739</v>
      </c>
      <c r="W40" s="7">
        <f t="shared" si="5"/>
        <v>269651.81455855933</v>
      </c>
      <c r="X40" s="7">
        <f t="shared" si="4"/>
        <v>369311.53455855977</v>
      </c>
      <c r="Y40" s="7">
        <f t="shared" si="4"/>
        <v>52478.042854826897</v>
      </c>
      <c r="Z40" s="7">
        <f t="shared" si="4"/>
        <v>-17392.97</v>
      </c>
      <c r="AA40" s="7">
        <f t="shared" si="4"/>
        <v>334226.46170373261</v>
      </c>
      <c r="AB40" s="7">
        <f t="shared" si="4"/>
        <v>0</v>
      </c>
      <c r="AC40" s="14">
        <f t="shared" si="4"/>
        <v>893.32588976130683</v>
      </c>
    </row>
    <row r="41" spans="1:29" x14ac:dyDescent="0.35">
      <c r="A41" s="7" t="s">
        <v>67</v>
      </c>
      <c r="B41" s="7" t="s">
        <v>68</v>
      </c>
      <c r="C41" s="1">
        <v>358.6</v>
      </c>
      <c r="D41" s="7">
        <v>4191227</v>
      </c>
      <c r="E41" s="22">
        <v>-534942.95704106556</v>
      </c>
      <c r="F41" s="7">
        <v>3656284.0429589343</v>
      </c>
      <c r="G41" s="7">
        <v>2500126.7506200001</v>
      </c>
      <c r="H41" s="7">
        <v>355524.91</v>
      </c>
      <c r="I41" s="7">
        <v>800632.38233893435</v>
      </c>
      <c r="J41" s="7">
        <v>0</v>
      </c>
      <c r="K41" s="14">
        <v>10195.995658000375</v>
      </c>
      <c r="L41" s="1">
        <v>372.6</v>
      </c>
      <c r="M41" s="7">
        <v>4389307.26</v>
      </c>
      <c r="N41" s="22">
        <v>-297775.95795489394</v>
      </c>
      <c r="O41" s="7">
        <f t="shared" si="1"/>
        <v>4091531.302045106</v>
      </c>
      <c r="P41" s="7">
        <v>2678216.2191200601</v>
      </c>
      <c r="Q41" s="7">
        <v>335579.05</v>
      </c>
      <c r="R41" s="7">
        <f t="shared" si="2"/>
        <v>1077736.0329250458</v>
      </c>
      <c r="S41" s="7">
        <v>0</v>
      </c>
      <c r="T41" s="14">
        <f t="shared" si="3"/>
        <v>10981.028722611663</v>
      </c>
      <c r="U41" s="1">
        <f t="shared" si="5"/>
        <v>14</v>
      </c>
      <c r="V41" s="7">
        <f t="shared" si="5"/>
        <v>198080.25999999978</v>
      </c>
      <c r="W41" s="7">
        <f t="shared" si="5"/>
        <v>237166.99908617162</v>
      </c>
      <c r="X41" s="7">
        <f t="shared" si="4"/>
        <v>435247.25908617163</v>
      </c>
      <c r="Y41" s="7">
        <f t="shared" si="4"/>
        <v>178089.46850006003</v>
      </c>
      <c r="Z41" s="7">
        <f t="shared" si="4"/>
        <v>-19945.859999999986</v>
      </c>
      <c r="AA41" s="7">
        <f t="shared" si="4"/>
        <v>277103.65058611147</v>
      </c>
      <c r="AB41" s="7">
        <f t="shared" si="4"/>
        <v>0</v>
      </c>
      <c r="AC41" s="14">
        <f t="shared" si="4"/>
        <v>785.03306461128886</v>
      </c>
    </row>
    <row r="42" spans="1:29" x14ac:dyDescent="0.35">
      <c r="A42" s="7" t="s">
        <v>69</v>
      </c>
      <c r="B42" s="7" t="s">
        <v>69</v>
      </c>
      <c r="C42" s="1">
        <v>4731.3</v>
      </c>
      <c r="D42" s="7">
        <v>42793495.960000001</v>
      </c>
      <c r="E42" s="22">
        <v>-5461903.9414871335</v>
      </c>
      <c r="F42" s="7">
        <v>37331592.018512867</v>
      </c>
      <c r="G42" s="7">
        <v>8746300.2935039997</v>
      </c>
      <c r="H42" s="7">
        <v>1345575.4</v>
      </c>
      <c r="I42" s="7">
        <v>27239716.325008869</v>
      </c>
      <c r="J42" s="7">
        <v>0</v>
      </c>
      <c r="K42" s="14">
        <v>7890.3455748975684</v>
      </c>
      <c r="L42" s="1">
        <v>4749.1000000000004</v>
      </c>
      <c r="M42" s="7">
        <v>43905190.140000001</v>
      </c>
      <c r="N42" s="22">
        <v>-2978581.6482417462</v>
      </c>
      <c r="O42" s="7">
        <f t="shared" si="1"/>
        <v>40926608.491758257</v>
      </c>
      <c r="P42" s="7">
        <v>9065884.6869166084</v>
      </c>
      <c r="Q42" s="7">
        <v>1268024.02</v>
      </c>
      <c r="R42" s="7">
        <f t="shared" si="2"/>
        <v>30592699.784841649</v>
      </c>
      <c r="S42" s="7">
        <v>0</v>
      </c>
      <c r="T42" s="14">
        <f t="shared" si="3"/>
        <v>8617.7609424434631</v>
      </c>
      <c r="U42" s="1">
        <f t="shared" si="5"/>
        <v>17.800000000000182</v>
      </c>
      <c r="V42" s="7">
        <f t="shared" si="5"/>
        <v>1111694.1799999997</v>
      </c>
      <c r="W42" s="7">
        <f t="shared" si="5"/>
        <v>2483322.2932453873</v>
      </c>
      <c r="X42" s="7">
        <f t="shared" si="4"/>
        <v>3595016.4732453898</v>
      </c>
      <c r="Y42" s="7">
        <f t="shared" si="4"/>
        <v>319584.39341260865</v>
      </c>
      <c r="Z42" s="7">
        <f t="shared" si="4"/>
        <v>-77551.379999999888</v>
      </c>
      <c r="AA42" s="7">
        <f t="shared" si="4"/>
        <v>3352983.4598327801</v>
      </c>
      <c r="AB42" s="7">
        <f t="shared" si="4"/>
        <v>0</v>
      </c>
      <c r="AC42" s="14">
        <f t="shared" si="4"/>
        <v>727.4153675458947</v>
      </c>
    </row>
    <row r="43" spans="1:29" x14ac:dyDescent="0.35">
      <c r="A43" s="7" t="s">
        <v>70</v>
      </c>
      <c r="B43" s="7" t="s">
        <v>70</v>
      </c>
      <c r="C43" s="1">
        <v>89785.2</v>
      </c>
      <c r="D43" s="7">
        <v>859726682.28999996</v>
      </c>
      <c r="E43" s="22">
        <v>-109730332.82886307</v>
      </c>
      <c r="F43" s="7">
        <v>749996349.46113694</v>
      </c>
      <c r="G43" s="7">
        <v>538698569.71062708</v>
      </c>
      <c r="H43" s="7">
        <v>28470332.879999999</v>
      </c>
      <c r="I43" s="7">
        <v>182827446.87050986</v>
      </c>
      <c r="J43" s="7">
        <v>0</v>
      </c>
      <c r="K43" s="14">
        <v>8353.2291453506477</v>
      </c>
      <c r="L43" s="1">
        <v>89747.3</v>
      </c>
      <c r="M43" s="7">
        <v>877349411.13</v>
      </c>
      <c r="N43" s="22">
        <v>-59520454.113845252</v>
      </c>
      <c r="O43" s="7">
        <f t="shared" si="1"/>
        <v>817828957.01615477</v>
      </c>
      <c r="P43" s="7">
        <v>546996929.89711022</v>
      </c>
      <c r="Q43" s="7">
        <v>27502922.300000001</v>
      </c>
      <c r="R43" s="7">
        <f t="shared" si="2"/>
        <v>243329104.81904453</v>
      </c>
      <c r="S43" s="7">
        <v>0</v>
      </c>
      <c r="T43" s="14">
        <f t="shared" si="3"/>
        <v>9112.5744954572983</v>
      </c>
      <c r="U43" s="1">
        <f t="shared" si="5"/>
        <v>-37.899999999994179</v>
      </c>
      <c r="V43" s="7">
        <f t="shared" si="5"/>
        <v>17622728.840000033</v>
      </c>
      <c r="W43" s="7">
        <f t="shared" si="5"/>
        <v>50209878.715017818</v>
      </c>
      <c r="X43" s="7">
        <f t="shared" si="4"/>
        <v>67832607.555017829</v>
      </c>
      <c r="Y43" s="7">
        <f t="shared" si="4"/>
        <v>8298360.1864831448</v>
      </c>
      <c r="Z43" s="7">
        <f t="shared" si="4"/>
        <v>-967410.57999999821</v>
      </c>
      <c r="AA43" s="7">
        <f t="shared" si="4"/>
        <v>60501657.948534667</v>
      </c>
      <c r="AB43" s="7">
        <f t="shared" si="4"/>
        <v>0</v>
      </c>
      <c r="AC43" s="14">
        <f t="shared" si="4"/>
        <v>759.34535010665059</v>
      </c>
    </row>
    <row r="44" spans="1:29" x14ac:dyDescent="0.35">
      <c r="A44" s="7" t="s">
        <v>71</v>
      </c>
      <c r="B44" s="7" t="s">
        <v>71</v>
      </c>
      <c r="C44" s="1">
        <v>228</v>
      </c>
      <c r="D44" s="7">
        <v>3306838.52</v>
      </c>
      <c r="E44" s="22">
        <v>-422064.94096981647</v>
      </c>
      <c r="F44" s="7">
        <v>2884773.5790301836</v>
      </c>
      <c r="G44" s="7">
        <v>1829056.4801479999</v>
      </c>
      <c r="H44" s="7">
        <v>128128.93</v>
      </c>
      <c r="I44" s="7">
        <v>927588.16888218373</v>
      </c>
      <c r="J44" s="7">
        <v>0</v>
      </c>
      <c r="K44" s="14">
        <v>12652.515697500805</v>
      </c>
      <c r="L44" s="1">
        <v>222.3</v>
      </c>
      <c r="M44" s="7">
        <v>3336024.61</v>
      </c>
      <c r="N44" s="22">
        <v>-226319.97833841585</v>
      </c>
      <c r="O44" s="7">
        <f t="shared" si="1"/>
        <v>3109704.6316615841</v>
      </c>
      <c r="P44" s="7">
        <v>1723814.3823366065</v>
      </c>
      <c r="Q44" s="7">
        <v>104719.73</v>
      </c>
      <c r="R44" s="7">
        <f t="shared" si="2"/>
        <v>1281170.5193249776</v>
      </c>
      <c r="S44" s="7">
        <v>0</v>
      </c>
      <c r="T44" s="14">
        <f t="shared" si="3"/>
        <v>13988.774771307171</v>
      </c>
      <c r="U44" s="1">
        <f t="shared" si="5"/>
        <v>-5.6999999999999886</v>
      </c>
      <c r="V44" s="7">
        <f t="shared" si="5"/>
        <v>29186.089999999851</v>
      </c>
      <c r="W44" s="7">
        <f t="shared" si="5"/>
        <v>195744.96263140062</v>
      </c>
      <c r="X44" s="7">
        <f t="shared" si="4"/>
        <v>224931.05263140053</v>
      </c>
      <c r="Y44" s="7">
        <f t="shared" si="4"/>
        <v>-105242.09781139344</v>
      </c>
      <c r="Z44" s="7">
        <f t="shared" si="4"/>
        <v>-23409.199999999997</v>
      </c>
      <c r="AA44" s="7">
        <f t="shared" si="4"/>
        <v>353582.35044279392</v>
      </c>
      <c r="AB44" s="7">
        <f t="shared" si="4"/>
        <v>0</v>
      </c>
      <c r="AC44" s="14">
        <f t="shared" si="4"/>
        <v>1336.2590738063664</v>
      </c>
    </row>
    <row r="45" spans="1:29" x14ac:dyDescent="0.35">
      <c r="A45" s="7" t="s">
        <v>72</v>
      </c>
      <c r="B45" s="7" t="s">
        <v>72</v>
      </c>
      <c r="C45" s="1">
        <v>64959</v>
      </c>
      <c r="D45" s="7">
        <v>584613091.96000004</v>
      </c>
      <c r="E45" s="22">
        <v>-74616492.053043857</v>
      </c>
      <c r="F45" s="7">
        <v>509996599.9069562</v>
      </c>
      <c r="G45" s="7">
        <v>189653726.99856001</v>
      </c>
      <c r="H45" s="7">
        <v>14988832.699999999</v>
      </c>
      <c r="I45" s="7">
        <v>305354040.2083962</v>
      </c>
      <c r="J45" s="7">
        <v>0</v>
      </c>
      <c r="K45" s="14">
        <v>7851.0537401585034</v>
      </c>
      <c r="L45" s="1">
        <v>64831.9</v>
      </c>
      <c r="M45" s="7">
        <v>595280320.59000003</v>
      </c>
      <c r="N45" s="22">
        <v>-40384542.984895438</v>
      </c>
      <c r="O45" s="7">
        <f t="shared" si="1"/>
        <v>554895777.60510457</v>
      </c>
      <c r="P45" s="7">
        <v>195539698.27353606</v>
      </c>
      <c r="Q45" s="7">
        <v>15457978.300000001</v>
      </c>
      <c r="R45" s="7">
        <f t="shared" si="2"/>
        <v>343898101.03156847</v>
      </c>
      <c r="S45" s="7">
        <v>0</v>
      </c>
      <c r="T45" s="14">
        <f t="shared" si="3"/>
        <v>8558.9929896409722</v>
      </c>
      <c r="U45" s="1">
        <f t="shared" si="5"/>
        <v>-127.09999999999854</v>
      </c>
      <c r="V45" s="7">
        <f t="shared" si="5"/>
        <v>10667228.629999995</v>
      </c>
      <c r="W45" s="7">
        <f t="shared" si="5"/>
        <v>34231949.068148419</v>
      </c>
      <c r="X45" s="7">
        <f t="shared" si="4"/>
        <v>44899177.69814837</v>
      </c>
      <c r="Y45" s="7">
        <f t="shared" si="4"/>
        <v>5885971.2749760449</v>
      </c>
      <c r="Z45" s="7">
        <f t="shared" si="4"/>
        <v>469145.60000000149</v>
      </c>
      <c r="AA45" s="7">
        <f t="shared" si="4"/>
        <v>38544060.823172271</v>
      </c>
      <c r="AB45" s="7">
        <f t="shared" si="4"/>
        <v>0</v>
      </c>
      <c r="AC45" s="14">
        <f t="shared" si="4"/>
        <v>707.93924948246877</v>
      </c>
    </row>
    <row r="46" spans="1:29" x14ac:dyDescent="0.35">
      <c r="A46" s="7" t="s">
        <v>73</v>
      </c>
      <c r="B46" s="7" t="s">
        <v>73</v>
      </c>
      <c r="C46" s="1">
        <v>7001.1</v>
      </c>
      <c r="D46" s="7">
        <v>67633963.489999995</v>
      </c>
      <c r="E46" s="22">
        <v>-8632391.5229950715</v>
      </c>
      <c r="F46" s="7">
        <v>59001571.967004925</v>
      </c>
      <c r="G46" s="7">
        <v>36796038.507140003</v>
      </c>
      <c r="H46" s="7">
        <v>2005018.36</v>
      </c>
      <c r="I46" s="7">
        <v>20200515.099864922</v>
      </c>
      <c r="J46" s="7">
        <v>0</v>
      </c>
      <c r="K46" s="14">
        <v>8427.4716783083968</v>
      </c>
      <c r="L46" s="1">
        <v>6985.8</v>
      </c>
      <c r="M46" s="7">
        <v>68868152.650000006</v>
      </c>
      <c r="N46" s="22">
        <v>-4672099.4710991411</v>
      </c>
      <c r="O46" s="7">
        <f t="shared" si="1"/>
        <v>64196053.178900868</v>
      </c>
      <c r="P46" s="7">
        <v>39609161.362668641</v>
      </c>
      <c r="Q46" s="7">
        <v>1981677.91</v>
      </c>
      <c r="R46" s="7">
        <f t="shared" si="2"/>
        <v>22605213.906232227</v>
      </c>
      <c r="S46" s="7">
        <v>0</v>
      </c>
      <c r="T46" s="14">
        <f t="shared" si="3"/>
        <v>9189.5063097856892</v>
      </c>
      <c r="U46" s="1">
        <f t="shared" si="5"/>
        <v>-15.300000000000182</v>
      </c>
      <c r="V46" s="7">
        <f t="shared" si="5"/>
        <v>1234189.1600000113</v>
      </c>
      <c r="W46" s="7">
        <f t="shared" si="5"/>
        <v>3960292.0518959304</v>
      </c>
      <c r="X46" s="7">
        <f t="shared" si="4"/>
        <v>5194481.2118959427</v>
      </c>
      <c r="Y46" s="7">
        <f t="shared" si="4"/>
        <v>2813122.8555286378</v>
      </c>
      <c r="Z46" s="7">
        <f t="shared" si="4"/>
        <v>-23340.450000000186</v>
      </c>
      <c r="AA46" s="7">
        <f t="shared" si="4"/>
        <v>2404698.8063673042</v>
      </c>
      <c r="AB46" s="7">
        <f t="shared" si="4"/>
        <v>0</v>
      </c>
      <c r="AC46" s="14">
        <f t="shared" si="4"/>
        <v>762.03463147729235</v>
      </c>
    </row>
    <row r="47" spans="1:29" x14ac:dyDescent="0.35">
      <c r="A47" s="7" t="s">
        <v>74</v>
      </c>
      <c r="B47" s="7" t="s">
        <v>75</v>
      </c>
      <c r="C47" s="1">
        <v>2252.6999999999998</v>
      </c>
      <c r="D47" s="7">
        <v>20762747.920000002</v>
      </c>
      <c r="E47" s="22">
        <v>-2650032.0237064315</v>
      </c>
      <c r="F47" s="7">
        <v>18112715.896293569</v>
      </c>
      <c r="G47" s="7">
        <v>6697930.7639621198</v>
      </c>
      <c r="H47" s="7">
        <v>1136577.67</v>
      </c>
      <c r="I47" s="7">
        <v>10278207.46233145</v>
      </c>
      <c r="J47" s="7">
        <v>0</v>
      </c>
      <c r="K47" s="14">
        <v>8040.4474170078447</v>
      </c>
      <c r="L47" s="1">
        <v>2216.1999999999998</v>
      </c>
      <c r="M47" s="7">
        <v>20897295.23</v>
      </c>
      <c r="N47" s="22">
        <v>-1417697.9958745211</v>
      </c>
      <c r="O47" s="7">
        <f t="shared" si="1"/>
        <v>19479597.23412548</v>
      </c>
      <c r="P47" s="7">
        <v>7389972.4375923034</v>
      </c>
      <c r="Q47" s="7">
        <v>1134428.45</v>
      </c>
      <c r="R47" s="7">
        <f t="shared" si="2"/>
        <v>10955196.346533177</v>
      </c>
      <c r="S47" s="7">
        <v>0</v>
      </c>
      <c r="T47" s="14">
        <f t="shared" si="3"/>
        <v>8789.6386761688846</v>
      </c>
      <c r="U47" s="1">
        <f t="shared" si="5"/>
        <v>-36.5</v>
      </c>
      <c r="V47" s="7">
        <f t="shared" si="5"/>
        <v>134547.30999999866</v>
      </c>
      <c r="W47" s="7">
        <f t="shared" si="5"/>
        <v>1232334.0278319104</v>
      </c>
      <c r="X47" s="7">
        <f t="shared" si="4"/>
        <v>1366881.3378319107</v>
      </c>
      <c r="Y47" s="7">
        <f t="shared" si="4"/>
        <v>692041.67363018356</v>
      </c>
      <c r="Z47" s="7">
        <f t="shared" si="4"/>
        <v>-2149.2199999999721</v>
      </c>
      <c r="AA47" s="7">
        <f t="shared" si="4"/>
        <v>676988.88420172781</v>
      </c>
      <c r="AB47" s="7">
        <f t="shared" si="4"/>
        <v>0</v>
      </c>
      <c r="AC47" s="14">
        <f t="shared" si="4"/>
        <v>749.19125916103985</v>
      </c>
    </row>
    <row r="48" spans="1:29" x14ac:dyDescent="0.35">
      <c r="A48" s="7" t="s">
        <v>74</v>
      </c>
      <c r="B48" s="7" t="s">
        <v>76</v>
      </c>
      <c r="C48" s="1">
        <v>247.2</v>
      </c>
      <c r="D48" s="7">
        <v>3510761.73</v>
      </c>
      <c r="E48" s="22">
        <v>-448092.47060891887</v>
      </c>
      <c r="F48" s="7">
        <v>3062669.2593910811</v>
      </c>
      <c r="G48" s="7">
        <v>921423.80116799998</v>
      </c>
      <c r="H48" s="7">
        <v>147906.99</v>
      </c>
      <c r="I48" s="7">
        <v>1993338.4682230812</v>
      </c>
      <c r="J48" s="7">
        <v>0</v>
      </c>
      <c r="K48" s="14">
        <v>12389.438751582044</v>
      </c>
      <c r="L48" s="1">
        <v>260.7</v>
      </c>
      <c r="M48" s="7">
        <v>3665781.87</v>
      </c>
      <c r="N48" s="22">
        <v>-248691.11304660238</v>
      </c>
      <c r="O48" s="7">
        <f t="shared" si="1"/>
        <v>3417090.7569533978</v>
      </c>
      <c r="P48" s="7">
        <v>1051405.576929864</v>
      </c>
      <c r="Q48" s="7">
        <v>136514.25</v>
      </c>
      <c r="R48" s="7">
        <f t="shared" si="2"/>
        <v>2229170.9300235338</v>
      </c>
      <c r="S48" s="7">
        <v>0</v>
      </c>
      <c r="T48" s="14">
        <f t="shared" si="3"/>
        <v>13107.367690653617</v>
      </c>
      <c r="U48" s="1">
        <f t="shared" si="5"/>
        <v>13.5</v>
      </c>
      <c r="V48" s="7">
        <f t="shared" si="5"/>
        <v>155020.14000000013</v>
      </c>
      <c r="W48" s="7">
        <f t="shared" si="5"/>
        <v>199401.35756231649</v>
      </c>
      <c r="X48" s="7">
        <f t="shared" si="4"/>
        <v>354421.49756231671</v>
      </c>
      <c r="Y48" s="7">
        <f t="shared" si="4"/>
        <v>129981.77576186403</v>
      </c>
      <c r="Z48" s="7">
        <f t="shared" si="4"/>
        <v>-11392.739999999991</v>
      </c>
      <c r="AA48" s="7">
        <f t="shared" si="4"/>
        <v>235832.46180045255</v>
      </c>
      <c r="AB48" s="7">
        <f t="shared" si="4"/>
        <v>0</v>
      </c>
      <c r="AC48" s="14">
        <f t="shared" si="4"/>
        <v>717.92893907157304</v>
      </c>
    </row>
    <row r="49" spans="1:29" x14ac:dyDescent="0.35">
      <c r="A49" s="7" t="s">
        <v>74</v>
      </c>
      <c r="B49" s="7" t="s">
        <v>77</v>
      </c>
      <c r="C49" s="1">
        <v>301.5</v>
      </c>
      <c r="D49" s="7">
        <v>3908827.37</v>
      </c>
      <c r="E49" s="22">
        <v>-498899.17006901593</v>
      </c>
      <c r="F49" s="7">
        <v>3409928.1999309841</v>
      </c>
      <c r="G49" s="7">
        <v>829102.49199885002</v>
      </c>
      <c r="H49" s="7">
        <v>88475.13</v>
      </c>
      <c r="I49" s="7">
        <v>2492350.5779321343</v>
      </c>
      <c r="J49" s="7">
        <v>0</v>
      </c>
      <c r="K49" s="14">
        <v>11309.877943386349</v>
      </c>
      <c r="L49" s="1">
        <v>306.39999999999998</v>
      </c>
      <c r="M49" s="7">
        <v>4038964.35</v>
      </c>
      <c r="N49" s="22">
        <v>-274008.26764333551</v>
      </c>
      <c r="O49" s="7">
        <f t="shared" si="1"/>
        <v>3764956.0823566644</v>
      </c>
      <c r="P49" s="7">
        <v>884900.0777190302</v>
      </c>
      <c r="Q49" s="7">
        <v>77447.12</v>
      </c>
      <c r="R49" s="7">
        <f t="shared" si="2"/>
        <v>2802608.8846376343</v>
      </c>
      <c r="S49" s="7">
        <v>0</v>
      </c>
      <c r="T49" s="14">
        <f t="shared" si="3"/>
        <v>12287.715673487808</v>
      </c>
      <c r="U49" s="1">
        <f t="shared" si="5"/>
        <v>4.8999999999999773</v>
      </c>
      <c r="V49" s="7">
        <f t="shared" si="5"/>
        <v>130136.97999999998</v>
      </c>
      <c r="W49" s="7">
        <f t="shared" si="5"/>
        <v>224890.90242568043</v>
      </c>
      <c r="X49" s="7">
        <f t="shared" si="4"/>
        <v>355027.88242568029</v>
      </c>
      <c r="Y49" s="7">
        <f t="shared" si="4"/>
        <v>55797.585720180185</v>
      </c>
      <c r="Z49" s="7">
        <f t="shared" si="4"/>
        <v>-11028.010000000009</v>
      </c>
      <c r="AA49" s="7">
        <f t="shared" si="4"/>
        <v>310258.3067055</v>
      </c>
      <c r="AB49" s="7">
        <f t="shared" si="4"/>
        <v>0</v>
      </c>
      <c r="AC49" s="14">
        <f t="shared" si="4"/>
        <v>977.83773010145887</v>
      </c>
    </row>
    <row r="50" spans="1:29" x14ac:dyDescent="0.35">
      <c r="A50" s="7" t="s">
        <v>74</v>
      </c>
      <c r="B50" s="7" t="s">
        <v>74</v>
      </c>
      <c r="C50" s="1">
        <v>255.5</v>
      </c>
      <c r="D50" s="7">
        <v>3528261.17</v>
      </c>
      <c r="E50" s="22">
        <v>-450325.99367511465</v>
      </c>
      <c r="F50" s="7">
        <v>3077935.1763248853</v>
      </c>
      <c r="G50" s="7">
        <v>534207.22589600005</v>
      </c>
      <c r="H50" s="7">
        <v>90906.86</v>
      </c>
      <c r="I50" s="7">
        <v>2452821.0904288855</v>
      </c>
      <c r="J50" s="7">
        <v>0</v>
      </c>
      <c r="K50" s="14">
        <v>12046.713018884091</v>
      </c>
      <c r="L50" s="1">
        <v>258.10000000000002</v>
      </c>
      <c r="M50" s="7">
        <v>3613682.45</v>
      </c>
      <c r="N50" s="22">
        <v>-245156.62485053236</v>
      </c>
      <c r="O50" s="7">
        <f t="shared" si="1"/>
        <v>3368525.8251494677</v>
      </c>
      <c r="P50" s="7">
        <v>598551.1182338401</v>
      </c>
      <c r="Q50" s="7">
        <v>81766.83</v>
      </c>
      <c r="R50" s="7">
        <f t="shared" si="2"/>
        <v>2688207.8769156276</v>
      </c>
      <c r="S50" s="7">
        <v>0</v>
      </c>
      <c r="T50" s="14">
        <f t="shared" si="3"/>
        <v>13051.243026538037</v>
      </c>
      <c r="U50" s="1">
        <f t="shared" si="5"/>
        <v>2.6000000000000227</v>
      </c>
      <c r="V50" s="7">
        <f t="shared" si="5"/>
        <v>85421.280000000261</v>
      </c>
      <c r="W50" s="7">
        <f t="shared" si="5"/>
        <v>205169.36882458229</v>
      </c>
      <c r="X50" s="7">
        <f t="shared" si="4"/>
        <v>290590.64882458234</v>
      </c>
      <c r="Y50" s="7">
        <f t="shared" si="4"/>
        <v>64343.89233784005</v>
      </c>
      <c r="Z50" s="7">
        <f t="shared" si="4"/>
        <v>-9140.0299999999988</v>
      </c>
      <c r="AA50" s="7">
        <f t="shared" si="4"/>
        <v>235386.78648674209</v>
      </c>
      <c r="AB50" s="7">
        <f t="shared" si="4"/>
        <v>0</v>
      </c>
      <c r="AC50" s="14">
        <f t="shared" si="4"/>
        <v>1004.5300076539461</v>
      </c>
    </row>
    <row r="51" spans="1:29" x14ac:dyDescent="0.35">
      <c r="A51" s="7" t="s">
        <v>74</v>
      </c>
      <c r="B51" s="7" t="s">
        <v>78</v>
      </c>
      <c r="C51" s="1">
        <v>67</v>
      </c>
      <c r="D51" s="7">
        <v>1329907.71</v>
      </c>
      <c r="E51" s="22">
        <v>-169741.40579336596</v>
      </c>
      <c r="F51" s="7">
        <v>1160166.3042066339</v>
      </c>
      <c r="G51" s="7">
        <v>337245.04699999996</v>
      </c>
      <c r="H51" s="7">
        <v>54129.27</v>
      </c>
      <c r="I51" s="7">
        <v>768791.9872066339</v>
      </c>
      <c r="J51" s="7">
        <v>0</v>
      </c>
      <c r="K51" s="14">
        <v>17315.914988158715</v>
      </c>
      <c r="L51" s="1">
        <v>58.8</v>
      </c>
      <c r="M51" s="7">
        <v>1196076.33</v>
      </c>
      <c r="N51" s="22">
        <v>-81143.277026572032</v>
      </c>
      <c r="O51" s="7">
        <f t="shared" si="1"/>
        <v>1114933.052973428</v>
      </c>
      <c r="P51" s="7">
        <v>361192.50982973591</v>
      </c>
      <c r="Q51" s="7">
        <v>51451.39</v>
      </c>
      <c r="R51" s="7">
        <f t="shared" si="2"/>
        <v>702289.15314369218</v>
      </c>
      <c r="S51" s="7">
        <v>0</v>
      </c>
      <c r="T51" s="14">
        <f t="shared" si="3"/>
        <v>18961.446479139933</v>
      </c>
      <c r="U51" s="1">
        <f t="shared" si="5"/>
        <v>-8.2000000000000028</v>
      </c>
      <c r="V51" s="7">
        <f t="shared" si="5"/>
        <v>-133831.37999999989</v>
      </c>
      <c r="W51" s="7">
        <f t="shared" si="5"/>
        <v>88598.128766793932</v>
      </c>
      <c r="X51" s="7">
        <f t="shared" si="4"/>
        <v>-45233.251233205898</v>
      </c>
      <c r="Y51" s="7">
        <f t="shared" si="4"/>
        <v>23947.462829735945</v>
      </c>
      <c r="Z51" s="7">
        <f t="shared" si="4"/>
        <v>-2677.8799999999974</v>
      </c>
      <c r="AA51" s="7">
        <f t="shared" si="4"/>
        <v>-66502.834062941722</v>
      </c>
      <c r="AB51" s="7">
        <f t="shared" si="4"/>
        <v>0</v>
      </c>
      <c r="AC51" s="14">
        <f t="shared" si="4"/>
        <v>1645.5314909812187</v>
      </c>
    </row>
    <row r="52" spans="1:29" x14ac:dyDescent="0.35">
      <c r="A52" s="7" t="s">
        <v>79</v>
      </c>
      <c r="B52" s="7" t="s">
        <v>80</v>
      </c>
      <c r="C52" s="1">
        <v>448.8</v>
      </c>
      <c r="D52" s="7">
        <v>4872541.2699999996</v>
      </c>
      <c r="E52" s="22">
        <v>-621901.80471695494</v>
      </c>
      <c r="F52" s="7">
        <v>4250639.4652830446</v>
      </c>
      <c r="G52" s="7">
        <v>1192495.419</v>
      </c>
      <c r="H52" s="7">
        <v>143936.81</v>
      </c>
      <c r="I52" s="7">
        <v>2914207.2362830448</v>
      </c>
      <c r="J52" s="7">
        <v>0</v>
      </c>
      <c r="K52" s="14">
        <v>9471.1218032153392</v>
      </c>
      <c r="L52" s="1">
        <v>429.5</v>
      </c>
      <c r="M52" s="7">
        <v>4847133.96</v>
      </c>
      <c r="N52" s="22">
        <v>-328835.47967309505</v>
      </c>
      <c r="O52" s="7">
        <f t="shared" si="1"/>
        <v>4518298.4803269049</v>
      </c>
      <c r="P52" s="7">
        <v>1243223.256519</v>
      </c>
      <c r="Q52" s="7">
        <v>135091.16</v>
      </c>
      <c r="R52" s="7">
        <f t="shared" si="2"/>
        <v>3139984.0638079047</v>
      </c>
      <c r="S52" s="7">
        <v>0</v>
      </c>
      <c r="T52" s="14">
        <f t="shared" si="3"/>
        <v>10519.903330213981</v>
      </c>
      <c r="U52" s="1">
        <f t="shared" si="5"/>
        <v>-19.300000000000011</v>
      </c>
      <c r="V52" s="7">
        <f t="shared" si="5"/>
        <v>-25407.30999999959</v>
      </c>
      <c r="W52" s="7">
        <f t="shared" si="5"/>
        <v>293066.32504385989</v>
      </c>
      <c r="X52" s="7">
        <f t="shared" si="4"/>
        <v>267659.0150438603</v>
      </c>
      <c r="Y52" s="7">
        <f t="shared" si="4"/>
        <v>50727.837519000052</v>
      </c>
      <c r="Z52" s="7">
        <f t="shared" si="4"/>
        <v>-8845.6499999999942</v>
      </c>
      <c r="AA52" s="7">
        <f t="shared" si="4"/>
        <v>225776.82752485992</v>
      </c>
      <c r="AB52" s="7">
        <f t="shared" si="4"/>
        <v>0</v>
      </c>
      <c r="AC52" s="14">
        <f t="shared" si="4"/>
        <v>1048.7815269986422</v>
      </c>
    </row>
    <row r="53" spans="1:29" x14ac:dyDescent="0.35">
      <c r="A53" s="7" t="s">
        <v>79</v>
      </c>
      <c r="B53" s="7" t="s">
        <v>81</v>
      </c>
      <c r="C53" s="1">
        <v>11620.6</v>
      </c>
      <c r="D53" s="7">
        <v>111845622.81999999</v>
      </c>
      <c r="E53" s="22">
        <v>-14275301.290870307</v>
      </c>
      <c r="F53" s="7">
        <v>97570321.529129684</v>
      </c>
      <c r="G53" s="7">
        <v>10749369.797999999</v>
      </c>
      <c r="H53" s="7">
        <v>1173685.8700000001</v>
      </c>
      <c r="I53" s="7">
        <v>85647265.861129686</v>
      </c>
      <c r="J53" s="7">
        <v>0</v>
      </c>
      <c r="K53" s="14">
        <v>8396.3239014448209</v>
      </c>
      <c r="L53" s="1">
        <v>11425</v>
      </c>
      <c r="M53" s="7">
        <v>112097743.73</v>
      </c>
      <c r="N53" s="22">
        <v>-7604847.6551133394</v>
      </c>
      <c r="O53" s="7">
        <f t="shared" si="1"/>
        <v>104492896.07488666</v>
      </c>
      <c r="P53" s="7">
        <v>10783078.660301581</v>
      </c>
      <c r="Q53" s="7">
        <v>942350.06</v>
      </c>
      <c r="R53" s="7">
        <f t="shared" si="2"/>
        <v>92767467.354585081</v>
      </c>
      <c r="S53" s="7">
        <v>0</v>
      </c>
      <c r="T53" s="14">
        <f t="shared" si="3"/>
        <v>9145.9865273423784</v>
      </c>
      <c r="U53" s="1">
        <f t="shared" si="5"/>
        <v>-195.60000000000036</v>
      </c>
      <c r="V53" s="7">
        <f t="shared" si="5"/>
        <v>252120.91000001132</v>
      </c>
      <c r="W53" s="7">
        <f t="shared" si="5"/>
        <v>6670453.6357569676</v>
      </c>
      <c r="X53" s="7">
        <f t="shared" si="4"/>
        <v>6922574.5457569808</v>
      </c>
      <c r="Y53" s="7">
        <f t="shared" si="4"/>
        <v>33708.862301582471</v>
      </c>
      <c r="Z53" s="7">
        <f t="shared" si="4"/>
        <v>-231335.81000000006</v>
      </c>
      <c r="AA53" s="7">
        <f t="shared" si="4"/>
        <v>7120201.4934553951</v>
      </c>
      <c r="AB53" s="7">
        <f t="shared" si="4"/>
        <v>0</v>
      </c>
      <c r="AC53" s="14">
        <f t="shared" si="4"/>
        <v>749.66262589755752</v>
      </c>
    </row>
    <row r="54" spans="1:29" x14ac:dyDescent="0.35">
      <c r="A54" s="7" t="s">
        <v>79</v>
      </c>
      <c r="B54" s="7" t="s">
        <v>82</v>
      </c>
      <c r="C54" s="1">
        <v>9231.4</v>
      </c>
      <c r="D54" s="7">
        <v>81674257.620000005</v>
      </c>
      <c r="E54" s="22">
        <v>-10424410.055904055</v>
      </c>
      <c r="F54" s="7">
        <v>71249847.564095944</v>
      </c>
      <c r="G54" s="7">
        <v>10122908.964239998</v>
      </c>
      <c r="H54" s="7">
        <v>1245501.7</v>
      </c>
      <c r="I54" s="7">
        <v>59881436.899855942</v>
      </c>
      <c r="J54" s="7">
        <v>0</v>
      </c>
      <c r="K54" s="14">
        <v>7718.2060753619116</v>
      </c>
      <c r="L54" s="1">
        <v>9315</v>
      </c>
      <c r="M54" s="7">
        <v>84151523.700000003</v>
      </c>
      <c r="N54" s="22">
        <v>-5708942.0035569491</v>
      </c>
      <c r="O54" s="7">
        <f t="shared" si="1"/>
        <v>78442581.696443051</v>
      </c>
      <c r="P54" s="7">
        <v>10855925.499064077</v>
      </c>
      <c r="Q54" s="7">
        <v>893947.46</v>
      </c>
      <c r="R54" s="7">
        <f t="shared" si="2"/>
        <v>66692708.737378977</v>
      </c>
      <c r="S54" s="7">
        <v>0</v>
      </c>
      <c r="T54" s="14">
        <f t="shared" si="3"/>
        <v>8421.1037784694636</v>
      </c>
      <c r="U54" s="1">
        <f t="shared" si="5"/>
        <v>83.600000000000364</v>
      </c>
      <c r="V54" s="7">
        <f t="shared" si="5"/>
        <v>2477266.0799999982</v>
      </c>
      <c r="W54" s="7">
        <f t="shared" si="5"/>
        <v>4715468.0523471059</v>
      </c>
      <c r="X54" s="7">
        <f t="shared" si="4"/>
        <v>7192734.1323471069</v>
      </c>
      <c r="Y54" s="7">
        <f t="shared" si="4"/>
        <v>733016.5348240789</v>
      </c>
      <c r="Z54" s="7">
        <f t="shared" si="4"/>
        <v>-351554.24</v>
      </c>
      <c r="AA54" s="7">
        <f t="shared" si="4"/>
        <v>6811271.8375230357</v>
      </c>
      <c r="AB54" s="7">
        <f t="shared" si="4"/>
        <v>0</v>
      </c>
      <c r="AC54" s="14">
        <f t="shared" si="4"/>
        <v>702.89770310755193</v>
      </c>
    </row>
    <row r="55" spans="1:29" x14ac:dyDescent="0.35">
      <c r="A55" s="7" t="s">
        <v>79</v>
      </c>
      <c r="B55" s="7" t="s">
        <v>83</v>
      </c>
      <c r="C55" s="1">
        <v>8186.3</v>
      </c>
      <c r="D55" s="7">
        <v>72427644.849999994</v>
      </c>
      <c r="E55" s="22">
        <v>-9244228.1240264736</v>
      </c>
      <c r="F55" s="7">
        <v>63183416.725973517</v>
      </c>
      <c r="G55" s="7">
        <v>3438811.5314000002</v>
      </c>
      <c r="H55" s="7">
        <v>367754.18</v>
      </c>
      <c r="I55" s="7">
        <v>59376851.014573514</v>
      </c>
      <c r="J55" s="7">
        <v>0</v>
      </c>
      <c r="K55" s="14">
        <v>7718.1897470131216</v>
      </c>
      <c r="L55" s="1">
        <v>8166.2</v>
      </c>
      <c r="M55" s="7">
        <v>73773126.489999995</v>
      </c>
      <c r="N55" s="22">
        <v>-5004858.8787760809</v>
      </c>
      <c r="O55" s="7">
        <f t="shared" si="1"/>
        <v>68768267.611223906</v>
      </c>
      <c r="P55" s="7">
        <v>3724312.1908148797</v>
      </c>
      <c r="Q55" s="7">
        <v>361965.62</v>
      </c>
      <c r="R55" s="7">
        <f t="shared" si="2"/>
        <v>64681989.800409026</v>
      </c>
      <c r="S55" s="7">
        <v>0</v>
      </c>
      <c r="T55" s="14">
        <f t="shared" si="3"/>
        <v>8421.0854021728483</v>
      </c>
      <c r="U55" s="1">
        <f t="shared" si="5"/>
        <v>-20.100000000000364</v>
      </c>
      <c r="V55" s="7">
        <f t="shared" si="5"/>
        <v>1345481.6400000006</v>
      </c>
      <c r="W55" s="7">
        <f t="shared" si="5"/>
        <v>4239369.2452503927</v>
      </c>
      <c r="X55" s="7">
        <f t="shared" si="4"/>
        <v>5584850.8852503896</v>
      </c>
      <c r="Y55" s="7">
        <f t="shared" si="4"/>
        <v>285500.65941487951</v>
      </c>
      <c r="Z55" s="7">
        <f t="shared" si="4"/>
        <v>-5788.5599999999977</v>
      </c>
      <c r="AA55" s="7">
        <f t="shared" si="4"/>
        <v>5305138.785835512</v>
      </c>
      <c r="AB55" s="7">
        <f t="shared" si="4"/>
        <v>0</v>
      </c>
      <c r="AC55" s="14">
        <f t="shared" si="4"/>
        <v>702.89565515972663</v>
      </c>
    </row>
    <row r="56" spans="1:29" x14ac:dyDescent="0.35">
      <c r="A56" s="7" t="s">
        <v>79</v>
      </c>
      <c r="B56" s="7" t="s">
        <v>84</v>
      </c>
      <c r="C56" s="1">
        <v>29809.200000000001</v>
      </c>
      <c r="D56" s="7">
        <v>273664953.64999998</v>
      </c>
      <c r="E56" s="22">
        <v>-34928945.51978147</v>
      </c>
      <c r="F56" s="7">
        <v>238736008.13021851</v>
      </c>
      <c r="G56" s="7">
        <v>61870464.104999989</v>
      </c>
      <c r="H56" s="7">
        <v>6902547.7599999998</v>
      </c>
      <c r="I56" s="7">
        <v>169962996.26521853</v>
      </c>
      <c r="J56" s="7">
        <v>0</v>
      </c>
      <c r="K56" s="14">
        <v>8008.8029242723223</v>
      </c>
      <c r="L56" s="1">
        <v>28929.1</v>
      </c>
      <c r="M56" s="7">
        <v>272078469.82999998</v>
      </c>
      <c r="N56" s="22">
        <v>-18458135.234882131</v>
      </c>
      <c r="O56" s="7">
        <f t="shared" si="1"/>
        <v>253620334.59511787</v>
      </c>
      <c r="P56" s="7">
        <v>64946099.401061103</v>
      </c>
      <c r="Q56" s="7">
        <v>6876062.9100000001</v>
      </c>
      <c r="R56" s="7">
        <f t="shared" si="2"/>
        <v>181798172.28405675</v>
      </c>
      <c r="S56" s="7">
        <v>0</v>
      </c>
      <c r="T56" s="14">
        <f t="shared" si="3"/>
        <v>8766.9624908869573</v>
      </c>
      <c r="U56" s="1">
        <f t="shared" si="5"/>
        <v>-880.10000000000218</v>
      </c>
      <c r="V56" s="7">
        <f t="shared" si="5"/>
        <v>-1586483.8199999928</v>
      </c>
      <c r="W56" s="7">
        <f t="shared" si="5"/>
        <v>16470810.284899339</v>
      </c>
      <c r="X56" s="7">
        <f t="shared" si="4"/>
        <v>14884326.464899361</v>
      </c>
      <c r="Y56" s="7">
        <f t="shared" si="4"/>
        <v>3075635.2960611135</v>
      </c>
      <c r="Z56" s="7">
        <f t="shared" si="4"/>
        <v>-26484.849999999627</v>
      </c>
      <c r="AA56" s="7">
        <f t="shared" si="4"/>
        <v>11835176.018838227</v>
      </c>
      <c r="AB56" s="7">
        <f t="shared" si="4"/>
        <v>0</v>
      </c>
      <c r="AC56" s="14">
        <f t="shared" si="4"/>
        <v>758.15956661463497</v>
      </c>
    </row>
    <row r="57" spans="1:29" x14ac:dyDescent="0.35">
      <c r="A57" s="7" t="s">
        <v>79</v>
      </c>
      <c r="B57" s="7" t="s">
        <v>85</v>
      </c>
      <c r="C57" s="1">
        <v>5172.8999999999996</v>
      </c>
      <c r="D57" s="7">
        <v>45766922.380000003</v>
      </c>
      <c r="E57" s="22">
        <v>-5841414.1712262603</v>
      </c>
      <c r="F57" s="7">
        <v>39925508.20877374</v>
      </c>
      <c r="G57" s="7">
        <v>11214878.220000001</v>
      </c>
      <c r="H57" s="7">
        <v>1235615.68</v>
      </c>
      <c r="I57" s="7">
        <v>27475014.308773741</v>
      </c>
      <c r="J57" s="7">
        <v>0</v>
      </c>
      <c r="K57" s="14">
        <v>7718.2060756584779</v>
      </c>
      <c r="L57" s="1">
        <v>5171.6000000000004</v>
      </c>
      <c r="M57" s="7">
        <v>46720130.969999999</v>
      </c>
      <c r="N57" s="22">
        <v>-3169550.6674030055</v>
      </c>
      <c r="O57" s="7">
        <f t="shared" si="1"/>
        <v>43550580.302596994</v>
      </c>
      <c r="P57" s="7">
        <v>11908945.313280001</v>
      </c>
      <c r="Q57" s="7">
        <v>1264515.74</v>
      </c>
      <c r="R57" s="7">
        <f t="shared" si="2"/>
        <v>30377119.249316994</v>
      </c>
      <c r="S57" s="7">
        <v>0</v>
      </c>
      <c r="T57" s="14">
        <f t="shared" si="3"/>
        <v>8421.1037788299545</v>
      </c>
      <c r="U57" s="1">
        <f t="shared" si="5"/>
        <v>-1.2999999999992724</v>
      </c>
      <c r="V57" s="7">
        <f t="shared" si="5"/>
        <v>953208.58999999613</v>
      </c>
      <c r="W57" s="7">
        <f t="shared" si="5"/>
        <v>2671863.5038232547</v>
      </c>
      <c r="X57" s="7">
        <f t="shared" si="4"/>
        <v>3625072.0938232541</v>
      </c>
      <c r="Y57" s="7">
        <f t="shared" si="4"/>
        <v>694067.09328000061</v>
      </c>
      <c r="Z57" s="7">
        <f t="shared" si="4"/>
        <v>28900.060000000056</v>
      </c>
      <c r="AA57" s="7">
        <f t="shared" si="4"/>
        <v>2902104.940543253</v>
      </c>
      <c r="AB57" s="7">
        <f t="shared" si="4"/>
        <v>0</v>
      </c>
      <c r="AC57" s="14">
        <f t="shared" si="4"/>
        <v>702.89770317147668</v>
      </c>
    </row>
    <row r="58" spans="1:29" x14ac:dyDescent="0.35">
      <c r="A58" s="7" t="s">
        <v>79</v>
      </c>
      <c r="B58" s="7" t="s">
        <v>86</v>
      </c>
      <c r="C58" s="1">
        <v>1397.2</v>
      </c>
      <c r="D58" s="7">
        <v>13255326.43</v>
      </c>
      <c r="E58" s="22">
        <v>-1691829.9860658445</v>
      </c>
      <c r="F58" s="7">
        <v>11563496.443934156</v>
      </c>
      <c r="G58" s="7">
        <v>3005548.0294399997</v>
      </c>
      <c r="H58" s="7">
        <v>336686.29</v>
      </c>
      <c r="I58" s="7">
        <v>8221262.1244941568</v>
      </c>
      <c r="J58" s="7">
        <v>0</v>
      </c>
      <c r="K58" s="14">
        <v>8276.1927025008263</v>
      </c>
      <c r="L58" s="1">
        <v>1390.8</v>
      </c>
      <c r="M58" s="7">
        <v>13487142.689999999</v>
      </c>
      <c r="N58" s="22">
        <v>-914984.20973816607</v>
      </c>
      <c r="O58" s="7">
        <f t="shared" si="1"/>
        <v>12572158.480261832</v>
      </c>
      <c r="P58" s="7">
        <v>3202464.10774048</v>
      </c>
      <c r="Q58" s="7">
        <v>304983.90999999997</v>
      </c>
      <c r="R58" s="7">
        <f t="shared" si="2"/>
        <v>9064710.4625213519</v>
      </c>
      <c r="S58" s="7">
        <v>0</v>
      </c>
      <c r="T58" s="14">
        <f t="shared" si="3"/>
        <v>9039.5157321410934</v>
      </c>
      <c r="U58" s="1">
        <f t="shared" si="5"/>
        <v>-6.4000000000000909</v>
      </c>
      <c r="V58" s="7">
        <f t="shared" si="5"/>
        <v>231816.25999999978</v>
      </c>
      <c r="W58" s="7">
        <f t="shared" si="5"/>
        <v>776845.77632767847</v>
      </c>
      <c r="X58" s="7">
        <f t="shared" si="4"/>
        <v>1008662.0363276768</v>
      </c>
      <c r="Y58" s="7">
        <f t="shared" si="4"/>
        <v>196916.07830048027</v>
      </c>
      <c r="Z58" s="7">
        <f t="shared" si="4"/>
        <v>-31702.380000000005</v>
      </c>
      <c r="AA58" s="7">
        <f t="shared" si="4"/>
        <v>843448.33802719507</v>
      </c>
      <c r="AB58" s="7">
        <f t="shared" si="4"/>
        <v>0</v>
      </c>
      <c r="AC58" s="14">
        <f t="shared" si="4"/>
        <v>763.32302964026712</v>
      </c>
    </row>
    <row r="59" spans="1:29" x14ac:dyDescent="0.35">
      <c r="A59" s="7" t="s">
        <v>79</v>
      </c>
      <c r="B59" s="7" t="s">
        <v>87</v>
      </c>
      <c r="C59" s="1">
        <v>25262.7</v>
      </c>
      <c r="D59" s="7">
        <v>223448633.84</v>
      </c>
      <c r="E59" s="22">
        <v>-28519637.073619712</v>
      </c>
      <c r="F59" s="7">
        <v>194928996.76638028</v>
      </c>
      <c r="G59" s="7">
        <v>49649750.779200003</v>
      </c>
      <c r="H59" s="7">
        <v>4932691.92</v>
      </c>
      <c r="I59" s="7">
        <v>140346554.06718031</v>
      </c>
      <c r="J59" s="7">
        <v>0</v>
      </c>
      <c r="K59" s="14">
        <v>7716.0793092733666</v>
      </c>
      <c r="L59" s="1">
        <v>25491.4</v>
      </c>
      <c r="M59" s="7">
        <v>230049827.22999999</v>
      </c>
      <c r="N59" s="22">
        <v>-15606860.860492844</v>
      </c>
      <c r="O59" s="7">
        <f t="shared" si="1"/>
        <v>214442966.36950713</v>
      </c>
      <c r="P59" s="7">
        <v>52184423.213409118</v>
      </c>
      <c r="Q59" s="7">
        <v>5260731.45</v>
      </c>
      <c r="R59" s="7">
        <f t="shared" si="2"/>
        <v>156997811.70609802</v>
      </c>
      <c r="S59" s="7">
        <v>0</v>
      </c>
      <c r="T59" s="14">
        <f t="shared" si="3"/>
        <v>8412.3652043240909</v>
      </c>
      <c r="U59" s="1">
        <f t="shared" si="5"/>
        <v>228.70000000000073</v>
      </c>
      <c r="V59" s="7">
        <f t="shared" si="5"/>
        <v>6601193.3899999857</v>
      </c>
      <c r="W59" s="7">
        <f t="shared" si="5"/>
        <v>12912776.213126868</v>
      </c>
      <c r="X59" s="7">
        <f t="shared" si="4"/>
        <v>19513969.603126854</v>
      </c>
      <c r="Y59" s="7">
        <f t="shared" si="4"/>
        <v>2534672.4342091158</v>
      </c>
      <c r="Z59" s="7">
        <f t="shared" si="4"/>
        <v>328039.53000000026</v>
      </c>
      <c r="AA59" s="7">
        <f t="shared" si="4"/>
        <v>16651257.638917714</v>
      </c>
      <c r="AB59" s="7">
        <f t="shared" si="4"/>
        <v>0</v>
      </c>
      <c r="AC59" s="14">
        <f t="shared" si="4"/>
        <v>696.28589505072432</v>
      </c>
    </row>
    <row r="60" spans="1:29" x14ac:dyDescent="0.35">
      <c r="A60" s="7" t="s">
        <v>79</v>
      </c>
      <c r="B60" s="7" t="s">
        <v>88</v>
      </c>
      <c r="C60" s="1">
        <v>1034.8</v>
      </c>
      <c r="D60" s="7">
        <v>10089611.99</v>
      </c>
      <c r="E60" s="22">
        <v>-1287777.2722230484</v>
      </c>
      <c r="F60" s="7">
        <v>8801834.7177769523</v>
      </c>
      <c r="G60" s="7">
        <v>1030656.42</v>
      </c>
      <c r="H60" s="7">
        <v>40962.07</v>
      </c>
      <c r="I60" s="7">
        <v>7730216.2277769521</v>
      </c>
      <c r="J60" s="7">
        <v>0</v>
      </c>
      <c r="K60" s="14">
        <v>8505.8317721076073</v>
      </c>
      <c r="L60" s="1">
        <v>1031.0999999999999</v>
      </c>
      <c r="M60" s="7">
        <v>10282083.35</v>
      </c>
      <c r="N60" s="22">
        <v>-697549.07504887565</v>
      </c>
      <c r="O60" s="7">
        <f t="shared" si="1"/>
        <v>9584534.2749511246</v>
      </c>
      <c r="P60" s="7">
        <v>1106107.4299499998</v>
      </c>
      <c r="Q60" s="7">
        <v>113413.97</v>
      </c>
      <c r="R60" s="7">
        <f t="shared" si="2"/>
        <v>8365012.8750011241</v>
      </c>
      <c r="S60" s="7">
        <v>0</v>
      </c>
      <c r="T60" s="14">
        <f t="shared" si="3"/>
        <v>9295.4459072360823</v>
      </c>
      <c r="U60" s="1">
        <f t="shared" si="5"/>
        <v>-3.7000000000000455</v>
      </c>
      <c r="V60" s="7">
        <f t="shared" si="5"/>
        <v>192471.3599999994</v>
      </c>
      <c r="W60" s="7">
        <f t="shared" si="5"/>
        <v>590228.19717417273</v>
      </c>
      <c r="X60" s="7">
        <f t="shared" si="4"/>
        <v>782699.55717417225</v>
      </c>
      <c r="Y60" s="7">
        <f t="shared" si="4"/>
        <v>75451.009949999745</v>
      </c>
      <c r="Z60" s="7">
        <f t="shared" si="4"/>
        <v>72451.899999999994</v>
      </c>
      <c r="AA60" s="7">
        <f t="shared" si="4"/>
        <v>634796.64722417202</v>
      </c>
      <c r="AB60" s="7">
        <f t="shared" si="4"/>
        <v>0</v>
      </c>
      <c r="AC60" s="14">
        <f t="shared" si="4"/>
        <v>789.61413512847503</v>
      </c>
    </row>
    <row r="61" spans="1:29" x14ac:dyDescent="0.35">
      <c r="A61" s="7" t="s">
        <v>79</v>
      </c>
      <c r="B61" s="7" t="s">
        <v>89</v>
      </c>
      <c r="C61" s="1">
        <v>608.5</v>
      </c>
      <c r="D61" s="7">
        <v>6228376.1799999997</v>
      </c>
      <c r="E61" s="22">
        <v>-794952.40207541513</v>
      </c>
      <c r="F61" s="7">
        <v>5433423.7779245842</v>
      </c>
      <c r="G61" s="7">
        <v>1090180.8777980001</v>
      </c>
      <c r="H61" s="7">
        <v>116825.51</v>
      </c>
      <c r="I61" s="7">
        <v>4226417.3901265841</v>
      </c>
      <c r="J61" s="7">
        <v>0</v>
      </c>
      <c r="K61" s="14">
        <v>8929.2091666796787</v>
      </c>
      <c r="L61" s="1">
        <v>602.70000000000005</v>
      </c>
      <c r="M61" s="7">
        <v>6304699.7000000002</v>
      </c>
      <c r="N61" s="22">
        <v>-427718.51720069203</v>
      </c>
      <c r="O61" s="7">
        <f t="shared" si="1"/>
        <v>5876981.1827993086</v>
      </c>
      <c r="P61" s="7">
        <v>1207036.5540096299</v>
      </c>
      <c r="Q61" s="7">
        <v>112336.95</v>
      </c>
      <c r="R61" s="7">
        <f t="shared" si="2"/>
        <v>4557607.678789678</v>
      </c>
      <c r="S61" s="7">
        <v>0</v>
      </c>
      <c r="T61" s="14">
        <f t="shared" si="3"/>
        <v>9751.0887386748109</v>
      </c>
      <c r="U61" s="1">
        <f t="shared" si="5"/>
        <v>-5.7999999999999545</v>
      </c>
      <c r="V61" s="7">
        <f t="shared" si="5"/>
        <v>76323.520000000484</v>
      </c>
      <c r="W61" s="7">
        <f t="shared" si="5"/>
        <v>367233.88487472309</v>
      </c>
      <c r="X61" s="7">
        <f t="shared" si="4"/>
        <v>443557.40487472434</v>
      </c>
      <c r="Y61" s="7">
        <f t="shared" si="4"/>
        <v>116855.67621162976</v>
      </c>
      <c r="Z61" s="7">
        <f t="shared" si="4"/>
        <v>-4488.5599999999977</v>
      </c>
      <c r="AA61" s="7">
        <f t="shared" si="4"/>
        <v>331190.28866309393</v>
      </c>
      <c r="AB61" s="7">
        <f t="shared" si="4"/>
        <v>0</v>
      </c>
      <c r="AC61" s="14">
        <f t="shared" si="4"/>
        <v>821.87957199513221</v>
      </c>
    </row>
    <row r="62" spans="1:29" x14ac:dyDescent="0.35">
      <c r="A62" s="7" t="s">
        <v>79</v>
      </c>
      <c r="B62" s="7" t="s">
        <v>90</v>
      </c>
      <c r="C62" s="1">
        <v>252.6</v>
      </c>
      <c r="D62" s="7">
        <v>3546544.95</v>
      </c>
      <c r="E62" s="22">
        <v>-452659.6251723083</v>
      </c>
      <c r="F62" s="7">
        <v>3093885.324827692</v>
      </c>
      <c r="G62" s="7">
        <v>349121.14019999997</v>
      </c>
      <c r="H62" s="7">
        <v>14014.79</v>
      </c>
      <c r="I62" s="7">
        <v>2730749.3946276922</v>
      </c>
      <c r="J62" s="7">
        <v>0</v>
      </c>
      <c r="K62" s="14">
        <v>12248.160430830136</v>
      </c>
      <c r="L62" s="1">
        <v>257.10000000000002</v>
      </c>
      <c r="M62" s="7">
        <v>3648821.21</v>
      </c>
      <c r="N62" s="22">
        <v>-247540.48118606425</v>
      </c>
      <c r="O62" s="7">
        <f t="shared" si="1"/>
        <v>3401280.7288139355</v>
      </c>
      <c r="P62" s="7">
        <v>358702.09446851996</v>
      </c>
      <c r="Q62" s="7">
        <v>15043.14</v>
      </c>
      <c r="R62" s="7">
        <f t="shared" si="2"/>
        <v>3027535.4943454154</v>
      </c>
      <c r="S62" s="7">
        <v>0</v>
      </c>
      <c r="T62" s="14">
        <f t="shared" si="3"/>
        <v>13229.407735565675</v>
      </c>
      <c r="U62" s="1">
        <f t="shared" si="5"/>
        <v>4.5000000000000284</v>
      </c>
      <c r="V62" s="7">
        <f t="shared" si="5"/>
        <v>102276.25999999978</v>
      </c>
      <c r="W62" s="7">
        <f t="shared" si="5"/>
        <v>205119.14398624405</v>
      </c>
      <c r="X62" s="7">
        <f t="shared" si="4"/>
        <v>307395.40398624353</v>
      </c>
      <c r="Y62" s="7">
        <f t="shared" si="4"/>
        <v>9580.9542685199995</v>
      </c>
      <c r="Z62" s="7">
        <f t="shared" si="4"/>
        <v>1028.3499999999985</v>
      </c>
      <c r="AA62" s="7">
        <f t="shared" si="4"/>
        <v>296786.09971772321</v>
      </c>
      <c r="AB62" s="7">
        <f t="shared" si="4"/>
        <v>0</v>
      </c>
      <c r="AC62" s="14">
        <f t="shared" si="4"/>
        <v>981.24730473553973</v>
      </c>
    </row>
    <row r="63" spans="1:29" x14ac:dyDescent="0.35">
      <c r="A63" s="7" t="s">
        <v>79</v>
      </c>
      <c r="B63" s="7" t="s">
        <v>91</v>
      </c>
      <c r="C63" s="1">
        <v>6413</v>
      </c>
      <c r="D63" s="7">
        <v>56831460.380000003</v>
      </c>
      <c r="E63" s="22">
        <v>-7253625.1242510518</v>
      </c>
      <c r="F63" s="7">
        <v>49577835.25574895</v>
      </c>
      <c r="G63" s="7">
        <v>13818000.0724</v>
      </c>
      <c r="H63" s="7">
        <v>1504828.51</v>
      </c>
      <c r="I63" s="7">
        <v>34255006.673348956</v>
      </c>
      <c r="J63" s="7">
        <v>0</v>
      </c>
      <c r="K63" s="14">
        <v>7730.8335031574852</v>
      </c>
      <c r="L63" s="1">
        <v>6493</v>
      </c>
      <c r="M63" s="7">
        <v>58713727.719999999</v>
      </c>
      <c r="N63" s="22">
        <v>-3983210.8989621769</v>
      </c>
      <c r="O63" s="7">
        <f t="shared" si="1"/>
        <v>54730516.821037821</v>
      </c>
      <c r="P63" s="7">
        <v>14892843.036899041</v>
      </c>
      <c r="Q63" s="7">
        <v>1433981.04</v>
      </c>
      <c r="R63" s="7">
        <f t="shared" si="2"/>
        <v>38403692.744138785</v>
      </c>
      <c r="S63" s="7">
        <v>0</v>
      </c>
      <c r="T63" s="14">
        <f t="shared" si="3"/>
        <v>8429.1570646908713</v>
      </c>
      <c r="U63" s="1">
        <f t="shared" si="5"/>
        <v>80</v>
      </c>
      <c r="V63" s="7">
        <f t="shared" si="5"/>
        <v>1882267.3399999961</v>
      </c>
      <c r="W63" s="7">
        <f t="shared" si="5"/>
        <v>3270414.2252888749</v>
      </c>
      <c r="X63" s="7">
        <f t="shared" si="4"/>
        <v>5152681.5652888715</v>
      </c>
      <c r="Y63" s="7">
        <f t="shared" si="4"/>
        <v>1074842.9644990414</v>
      </c>
      <c r="Z63" s="7">
        <f t="shared" si="4"/>
        <v>-70847.469999999972</v>
      </c>
      <c r="AA63" s="7">
        <f t="shared" si="4"/>
        <v>4148686.0707898289</v>
      </c>
      <c r="AB63" s="7">
        <f t="shared" si="4"/>
        <v>0</v>
      </c>
      <c r="AC63" s="14">
        <f t="shared" si="4"/>
        <v>698.32356153338606</v>
      </c>
    </row>
    <row r="64" spans="1:29" x14ac:dyDescent="0.35">
      <c r="A64" s="7" t="s">
        <v>79</v>
      </c>
      <c r="B64" s="7" t="s">
        <v>92</v>
      </c>
      <c r="C64" s="1">
        <v>28434.7</v>
      </c>
      <c r="D64" s="7">
        <v>253501918.31999999</v>
      </c>
      <c r="E64" s="22">
        <v>-32355457.197065078</v>
      </c>
      <c r="F64" s="7">
        <v>221146461.12293491</v>
      </c>
      <c r="G64" s="7">
        <v>26425241.644109998</v>
      </c>
      <c r="H64" s="7">
        <v>2692753.57</v>
      </c>
      <c r="I64" s="7">
        <v>192028465.90882492</v>
      </c>
      <c r="J64" s="7">
        <v>0</v>
      </c>
      <c r="K64" s="14">
        <v>7777.3446219912612</v>
      </c>
      <c r="L64" s="1">
        <v>28218.1</v>
      </c>
      <c r="M64" s="7">
        <v>256558994.94</v>
      </c>
      <c r="N64" s="22">
        <v>-17405275.129953716</v>
      </c>
      <c r="O64" s="7">
        <f t="shared" si="1"/>
        <v>239153719.81004629</v>
      </c>
      <c r="P64" s="7">
        <v>28774137.726082139</v>
      </c>
      <c r="Q64" s="7">
        <v>1934120.72</v>
      </c>
      <c r="R64" s="7">
        <f t="shared" si="2"/>
        <v>208445461.36396414</v>
      </c>
      <c r="S64" s="7">
        <v>0</v>
      </c>
      <c r="T64" s="14">
        <f t="shared" si="3"/>
        <v>8475.1886133384705</v>
      </c>
      <c r="U64" s="1">
        <f t="shared" si="5"/>
        <v>-216.60000000000218</v>
      </c>
      <c r="V64" s="7">
        <f t="shared" si="5"/>
        <v>3057076.6200000048</v>
      </c>
      <c r="W64" s="7">
        <f t="shared" si="5"/>
        <v>14950182.067111362</v>
      </c>
      <c r="X64" s="7">
        <f t="shared" si="5"/>
        <v>18007258.687111378</v>
      </c>
      <c r="Y64" s="7">
        <f t="shared" si="5"/>
        <v>2348896.0819721408</v>
      </c>
      <c r="Z64" s="7">
        <f t="shared" si="5"/>
        <v>-758632.84999999986</v>
      </c>
      <c r="AA64" s="7">
        <f t="shared" si="5"/>
        <v>16416995.45513922</v>
      </c>
      <c r="AB64" s="7">
        <f t="shared" si="5"/>
        <v>0</v>
      </c>
      <c r="AC64" s="14">
        <f t="shared" si="5"/>
        <v>697.84399134720934</v>
      </c>
    </row>
    <row r="65" spans="1:29" x14ac:dyDescent="0.35">
      <c r="A65" s="7" t="s">
        <v>79</v>
      </c>
      <c r="B65" s="7" t="s">
        <v>93</v>
      </c>
      <c r="C65" s="1">
        <v>190.8</v>
      </c>
      <c r="D65" s="7">
        <v>2943935.77</v>
      </c>
      <c r="E65" s="22">
        <v>-375746.22089015134</v>
      </c>
      <c r="F65" s="7">
        <v>2568189.5491098487</v>
      </c>
      <c r="G65" s="7">
        <v>163199.12400000001</v>
      </c>
      <c r="H65" s="7">
        <v>11622.77</v>
      </c>
      <c r="I65" s="7">
        <v>2393367.6551098488</v>
      </c>
      <c r="J65" s="7">
        <v>0</v>
      </c>
      <c r="K65" s="14">
        <v>13460.112940827299</v>
      </c>
      <c r="L65" s="1">
        <v>190.5</v>
      </c>
      <c r="M65" s="7">
        <v>3024149.47</v>
      </c>
      <c r="N65" s="22">
        <v>-205161.98846102992</v>
      </c>
      <c r="O65" s="7">
        <f t="shared" si="1"/>
        <v>2818987.4815389705</v>
      </c>
      <c r="P65" s="7">
        <v>173938.31325000001</v>
      </c>
      <c r="Q65" s="7">
        <v>12781.36</v>
      </c>
      <c r="R65" s="7">
        <f t="shared" si="2"/>
        <v>2632267.8082889705</v>
      </c>
      <c r="S65" s="7">
        <v>0</v>
      </c>
      <c r="T65" s="14">
        <f t="shared" si="3"/>
        <v>14797.834548761</v>
      </c>
      <c r="U65" s="1">
        <f t="shared" ref="U65:AC93" si="6">L65-C65</f>
        <v>-0.30000000000001137</v>
      </c>
      <c r="V65" s="7">
        <f t="shared" si="6"/>
        <v>80213.700000000186</v>
      </c>
      <c r="W65" s="7">
        <f t="shared" si="6"/>
        <v>170584.23242912142</v>
      </c>
      <c r="X65" s="7">
        <f t="shared" si="6"/>
        <v>250797.93242912181</v>
      </c>
      <c r="Y65" s="7">
        <f t="shared" si="6"/>
        <v>10739.189249999996</v>
      </c>
      <c r="Z65" s="7">
        <f t="shared" si="6"/>
        <v>1158.5900000000001</v>
      </c>
      <c r="AA65" s="7">
        <f t="shared" si="6"/>
        <v>238900.15317912167</v>
      </c>
      <c r="AB65" s="7">
        <f t="shared" si="6"/>
        <v>0</v>
      </c>
      <c r="AC65" s="14">
        <f t="shared" si="6"/>
        <v>1337.7216079337013</v>
      </c>
    </row>
    <row r="66" spans="1:29" x14ac:dyDescent="0.35">
      <c r="A66" s="7" t="s">
        <v>79</v>
      </c>
      <c r="B66" s="7" t="s">
        <v>94</v>
      </c>
      <c r="C66" s="1">
        <v>275.5</v>
      </c>
      <c r="D66" s="7">
        <v>3581106.41</v>
      </c>
      <c r="E66" s="22">
        <v>-457070.84165188734</v>
      </c>
      <c r="F66" s="7">
        <v>3124035.568348113</v>
      </c>
      <c r="G66" s="7">
        <v>625744.91902999999</v>
      </c>
      <c r="H66" s="7">
        <v>65519.24</v>
      </c>
      <c r="I66" s="7">
        <v>2432771.4093181128</v>
      </c>
      <c r="J66" s="7">
        <v>0</v>
      </c>
      <c r="K66" s="14">
        <v>11339.512044820736</v>
      </c>
      <c r="L66" s="1">
        <v>271.60000000000002</v>
      </c>
      <c r="M66" s="7">
        <v>3655940.11</v>
      </c>
      <c r="N66" s="22">
        <v>-248023.43604465964</v>
      </c>
      <c r="O66" s="7">
        <f t="shared" si="1"/>
        <v>3407916.6739553404</v>
      </c>
      <c r="P66" s="7">
        <v>667833.09314180794</v>
      </c>
      <c r="Q66" s="7">
        <v>60937.49</v>
      </c>
      <c r="R66" s="7">
        <f t="shared" si="2"/>
        <v>2679146.0908135325</v>
      </c>
      <c r="S66" s="7">
        <v>0</v>
      </c>
      <c r="T66" s="14">
        <f t="shared" si="3"/>
        <v>12547.55770970302</v>
      </c>
      <c r="U66" s="1">
        <f t="shared" si="6"/>
        <v>-3.8999999999999773</v>
      </c>
      <c r="V66" s="7">
        <f t="shared" si="6"/>
        <v>74833.699999999721</v>
      </c>
      <c r="W66" s="7">
        <f t="shared" si="6"/>
        <v>209047.4056072277</v>
      </c>
      <c r="X66" s="7">
        <f t="shared" si="6"/>
        <v>283881.10560722742</v>
      </c>
      <c r="Y66" s="7">
        <f t="shared" si="6"/>
        <v>42088.174111807952</v>
      </c>
      <c r="Z66" s="7">
        <f t="shared" si="6"/>
        <v>-4581.75</v>
      </c>
      <c r="AA66" s="7">
        <f t="shared" si="6"/>
        <v>246374.6814954197</v>
      </c>
      <c r="AB66" s="7">
        <f t="shared" si="6"/>
        <v>0</v>
      </c>
      <c r="AC66" s="14">
        <f t="shared" si="6"/>
        <v>1208.0456648822837</v>
      </c>
    </row>
    <row r="67" spans="1:29" x14ac:dyDescent="0.35">
      <c r="A67" s="7" t="s">
        <v>95</v>
      </c>
      <c r="B67" s="7" t="s">
        <v>96</v>
      </c>
      <c r="C67" s="1">
        <v>3643.9</v>
      </c>
      <c r="D67" s="7">
        <v>32237654.420000002</v>
      </c>
      <c r="E67" s="22">
        <v>-4114619.939102029</v>
      </c>
      <c r="F67" s="7">
        <v>28123034.480897974</v>
      </c>
      <c r="G67" s="7">
        <v>7234333.6140000001</v>
      </c>
      <c r="H67" s="7">
        <v>1101390.83</v>
      </c>
      <c r="I67" s="7">
        <v>19787310.036897972</v>
      </c>
      <c r="J67" s="7">
        <v>0</v>
      </c>
      <c r="K67" s="14">
        <v>7717.8392603798056</v>
      </c>
      <c r="L67" s="1">
        <v>3603.8</v>
      </c>
      <c r="M67" s="7">
        <v>32631840.629999999</v>
      </c>
      <c r="N67" s="22">
        <v>-2213783.8678966574</v>
      </c>
      <c r="O67" s="7">
        <f t="shared" si="1"/>
        <v>30418056.762103342</v>
      </c>
      <c r="P67" s="7">
        <v>7545320.5360500012</v>
      </c>
      <c r="Q67" s="7">
        <v>990280.15</v>
      </c>
      <c r="R67" s="7">
        <f t="shared" si="2"/>
        <v>21882456.076053344</v>
      </c>
      <c r="S67" s="7">
        <v>0</v>
      </c>
      <c r="T67" s="14">
        <f t="shared" si="3"/>
        <v>8440.550741468267</v>
      </c>
      <c r="U67" s="1">
        <f t="shared" si="6"/>
        <v>-40.099999999999909</v>
      </c>
      <c r="V67" s="7">
        <f t="shared" si="6"/>
        <v>394186.20999999717</v>
      </c>
      <c r="W67" s="7">
        <f t="shared" si="6"/>
        <v>1900836.0712053715</v>
      </c>
      <c r="X67" s="7">
        <f t="shared" si="6"/>
        <v>2295022.2812053673</v>
      </c>
      <c r="Y67" s="7">
        <f t="shared" si="6"/>
        <v>310986.9220500011</v>
      </c>
      <c r="Z67" s="7">
        <f t="shared" si="6"/>
        <v>-111110.68000000005</v>
      </c>
      <c r="AA67" s="7">
        <f t="shared" si="6"/>
        <v>2095146.0391553715</v>
      </c>
      <c r="AB67" s="7">
        <f t="shared" si="6"/>
        <v>0</v>
      </c>
      <c r="AC67" s="14">
        <f t="shared" si="6"/>
        <v>722.71148108846137</v>
      </c>
    </row>
    <row r="68" spans="1:29" x14ac:dyDescent="0.35">
      <c r="A68" s="7" t="s">
        <v>95</v>
      </c>
      <c r="B68" s="7" t="s">
        <v>97</v>
      </c>
      <c r="C68" s="1">
        <v>1363</v>
      </c>
      <c r="D68" s="7">
        <v>12438423.23</v>
      </c>
      <c r="E68" s="22">
        <v>-1587565.3844529258</v>
      </c>
      <c r="F68" s="7">
        <v>10850857.845547074</v>
      </c>
      <c r="G68" s="7">
        <v>2345417.846471</v>
      </c>
      <c r="H68" s="7">
        <v>232969.28</v>
      </c>
      <c r="I68" s="7">
        <v>8272470.7190760737</v>
      </c>
      <c r="J68" s="7">
        <v>0</v>
      </c>
      <c r="K68" s="14">
        <v>7961.0108918173692</v>
      </c>
      <c r="L68" s="1">
        <v>1353.8</v>
      </c>
      <c r="M68" s="7">
        <v>12604024.98</v>
      </c>
      <c r="N68" s="22">
        <v>-855072.42719365086</v>
      </c>
      <c r="O68" s="7">
        <f t="shared" si="1"/>
        <v>11748952.552806349</v>
      </c>
      <c r="P68" s="7">
        <v>2355761.4256840502</v>
      </c>
      <c r="Q68" s="7">
        <v>356147.12</v>
      </c>
      <c r="R68" s="7">
        <f t="shared" si="2"/>
        <v>9037044.0071223006</v>
      </c>
      <c r="S68" s="7">
        <v>0</v>
      </c>
      <c r="T68" s="14">
        <f t="shared" si="3"/>
        <v>8678.4994480767837</v>
      </c>
      <c r="U68" s="1">
        <f t="shared" si="6"/>
        <v>-9.2000000000000455</v>
      </c>
      <c r="V68" s="7">
        <f t="shared" si="6"/>
        <v>165601.75</v>
      </c>
      <c r="W68" s="7">
        <f t="shared" si="6"/>
        <v>732492.9572592749</v>
      </c>
      <c r="X68" s="7">
        <f t="shared" si="6"/>
        <v>898094.70725927502</v>
      </c>
      <c r="Y68" s="7">
        <f t="shared" si="6"/>
        <v>10343.579213050194</v>
      </c>
      <c r="Z68" s="7">
        <f t="shared" si="6"/>
        <v>123177.84</v>
      </c>
      <c r="AA68" s="7">
        <f t="shared" si="6"/>
        <v>764573.28804622684</v>
      </c>
      <c r="AB68" s="7">
        <f t="shared" si="6"/>
        <v>0</v>
      </c>
      <c r="AC68" s="14">
        <f t="shared" si="6"/>
        <v>717.48855625941451</v>
      </c>
    </row>
    <row r="69" spans="1:29" x14ac:dyDescent="0.35">
      <c r="A69" s="7" t="s">
        <v>95</v>
      </c>
      <c r="B69" s="7" t="s">
        <v>98</v>
      </c>
      <c r="C69" s="1">
        <v>201.7</v>
      </c>
      <c r="D69" s="7">
        <v>3013252.93</v>
      </c>
      <c r="E69" s="22">
        <v>-384593.44547237724</v>
      </c>
      <c r="F69" s="7">
        <v>2628659.4845276228</v>
      </c>
      <c r="G69" s="7">
        <v>1476662.2196580002</v>
      </c>
      <c r="H69" s="7">
        <v>214467.66</v>
      </c>
      <c r="I69" s="7">
        <v>937529.60486962262</v>
      </c>
      <c r="J69" s="7">
        <v>0</v>
      </c>
      <c r="K69" s="14">
        <v>13032.52099418752</v>
      </c>
      <c r="L69" s="1">
        <v>206.9</v>
      </c>
      <c r="M69" s="7">
        <v>3136347.61</v>
      </c>
      <c r="N69" s="22">
        <v>-212773.64712154874</v>
      </c>
      <c r="O69" s="7">
        <f t="shared" ref="O69:O132" si="7">M69+N69</f>
        <v>2923573.9628784512</v>
      </c>
      <c r="P69" s="7">
        <v>1564278.2532622803</v>
      </c>
      <c r="Q69" s="7">
        <v>213027.84</v>
      </c>
      <c r="R69" s="7">
        <f t="shared" ref="R69:R132" si="8">O69-P69-Q69</f>
        <v>1146267.8696161709</v>
      </c>
      <c r="S69" s="7">
        <v>0</v>
      </c>
      <c r="T69" s="14">
        <f t="shared" ref="T69:T132" si="9">O69/L69</f>
        <v>14130.371981046163</v>
      </c>
      <c r="U69" s="1">
        <f t="shared" si="6"/>
        <v>5.2000000000000171</v>
      </c>
      <c r="V69" s="7">
        <f t="shared" si="6"/>
        <v>123094.6799999997</v>
      </c>
      <c r="W69" s="7">
        <f t="shared" si="6"/>
        <v>171819.7983508285</v>
      </c>
      <c r="X69" s="7">
        <f t="shared" si="6"/>
        <v>294914.4783508284</v>
      </c>
      <c r="Y69" s="7">
        <f t="shared" si="6"/>
        <v>87616.033604280092</v>
      </c>
      <c r="Z69" s="7">
        <f t="shared" si="6"/>
        <v>-1439.820000000007</v>
      </c>
      <c r="AA69" s="7">
        <f t="shared" si="6"/>
        <v>208738.26474654826</v>
      </c>
      <c r="AB69" s="7">
        <f t="shared" si="6"/>
        <v>0</v>
      </c>
      <c r="AC69" s="14">
        <f t="shared" si="6"/>
        <v>1097.8509868586425</v>
      </c>
    </row>
    <row r="70" spans="1:29" x14ac:dyDescent="0.35">
      <c r="A70" s="7" t="s">
        <v>99</v>
      </c>
      <c r="B70" s="7" t="s">
        <v>100</v>
      </c>
      <c r="C70" s="1">
        <v>6194.8</v>
      </c>
      <c r="D70" s="7">
        <v>59275280.82</v>
      </c>
      <c r="E70" s="22">
        <v>-7565539.6382229738</v>
      </c>
      <c r="F70" s="7">
        <v>51709741.18177703</v>
      </c>
      <c r="G70" s="7">
        <v>25277311.278270002</v>
      </c>
      <c r="H70" s="7">
        <v>1517029.65</v>
      </c>
      <c r="I70" s="7">
        <v>24915400.253507029</v>
      </c>
      <c r="J70" s="7">
        <v>0</v>
      </c>
      <c r="K70" s="14">
        <v>8347.2817817810137</v>
      </c>
      <c r="L70" s="1">
        <v>6268</v>
      </c>
      <c r="M70" s="7">
        <v>61262321.149999999</v>
      </c>
      <c r="N70" s="22">
        <v>-4156110.5856557437</v>
      </c>
      <c r="O70" s="7">
        <f t="shared" si="7"/>
        <v>57106210.564344257</v>
      </c>
      <c r="P70" s="7">
        <v>26706812.267978728</v>
      </c>
      <c r="Q70" s="7">
        <v>1401578.69</v>
      </c>
      <c r="R70" s="7">
        <f t="shared" si="8"/>
        <v>28997819.606365528</v>
      </c>
      <c r="S70" s="7">
        <v>0</v>
      </c>
      <c r="T70" s="14">
        <f t="shared" si="9"/>
        <v>9110.7547167109533</v>
      </c>
      <c r="U70" s="1">
        <f t="shared" si="6"/>
        <v>73.199999999999818</v>
      </c>
      <c r="V70" s="7">
        <f t="shared" si="6"/>
        <v>1987040.3299999982</v>
      </c>
      <c r="W70" s="7">
        <f t="shared" si="6"/>
        <v>3409429.0525672301</v>
      </c>
      <c r="X70" s="7">
        <f t="shared" si="6"/>
        <v>5396469.3825672269</v>
      </c>
      <c r="Y70" s="7">
        <f t="shared" si="6"/>
        <v>1429500.9897087254</v>
      </c>
      <c r="Z70" s="7">
        <f t="shared" si="6"/>
        <v>-115450.95999999996</v>
      </c>
      <c r="AA70" s="7">
        <f t="shared" si="6"/>
        <v>4082419.3528584987</v>
      </c>
      <c r="AB70" s="7">
        <f t="shared" si="6"/>
        <v>0</v>
      </c>
      <c r="AC70" s="14">
        <f t="shared" si="6"/>
        <v>763.47293492993958</v>
      </c>
    </row>
    <row r="71" spans="1:29" x14ac:dyDescent="0.35">
      <c r="A71" s="7" t="s">
        <v>99</v>
      </c>
      <c r="B71" s="7" t="s">
        <v>101</v>
      </c>
      <c r="C71" s="1">
        <v>4744.8</v>
      </c>
      <c r="D71" s="7">
        <v>42799388.780000001</v>
      </c>
      <c r="E71" s="22">
        <v>-5462656.0655205278</v>
      </c>
      <c r="F71" s="7">
        <v>37336732.714479476</v>
      </c>
      <c r="G71" s="7">
        <v>3504340.398</v>
      </c>
      <c r="H71" s="7">
        <v>267132.48</v>
      </c>
      <c r="I71" s="7">
        <v>33565259.836479478</v>
      </c>
      <c r="J71" s="7">
        <v>0</v>
      </c>
      <c r="K71" s="14">
        <v>7868.9792434832816</v>
      </c>
      <c r="L71" s="1">
        <v>4685.2</v>
      </c>
      <c r="M71" s="7">
        <v>43198314.890000001</v>
      </c>
      <c r="N71" s="22">
        <v>-2930626.3691384657</v>
      </c>
      <c r="O71" s="7">
        <f t="shared" si="7"/>
        <v>40267688.520861536</v>
      </c>
      <c r="P71" s="7">
        <v>3173440.33323</v>
      </c>
      <c r="Q71" s="7">
        <v>279933.75</v>
      </c>
      <c r="R71" s="7">
        <f t="shared" si="8"/>
        <v>36814314.437631533</v>
      </c>
      <c r="S71" s="7">
        <v>0</v>
      </c>
      <c r="T71" s="14">
        <f t="shared" si="9"/>
        <v>8594.6573296468741</v>
      </c>
      <c r="U71" s="1">
        <f t="shared" si="6"/>
        <v>-59.600000000000364</v>
      </c>
      <c r="V71" s="7">
        <f t="shared" si="6"/>
        <v>398926.1099999994</v>
      </c>
      <c r="W71" s="7">
        <f t="shared" si="6"/>
        <v>2532029.696382062</v>
      </c>
      <c r="X71" s="7">
        <f t="shared" si="6"/>
        <v>2930955.8063820601</v>
      </c>
      <c r="Y71" s="7">
        <f t="shared" si="6"/>
        <v>-330900.06477000006</v>
      </c>
      <c r="Z71" s="7">
        <f t="shared" si="6"/>
        <v>12801.270000000019</v>
      </c>
      <c r="AA71" s="7">
        <f t="shared" si="6"/>
        <v>3249054.601152055</v>
      </c>
      <c r="AB71" s="7">
        <f t="shared" si="6"/>
        <v>0</v>
      </c>
      <c r="AC71" s="14">
        <f t="shared" si="6"/>
        <v>725.67808616359252</v>
      </c>
    </row>
    <row r="72" spans="1:29" x14ac:dyDescent="0.35">
      <c r="A72" s="7" t="s">
        <v>99</v>
      </c>
      <c r="B72" s="7" t="s">
        <v>102</v>
      </c>
      <c r="C72" s="1">
        <v>1207.8</v>
      </c>
      <c r="D72" s="7">
        <v>11964248.42</v>
      </c>
      <c r="E72" s="22">
        <v>-1527044.5691843217</v>
      </c>
      <c r="F72" s="7">
        <v>10437203.850815678</v>
      </c>
      <c r="G72" s="7">
        <v>1275498.86451</v>
      </c>
      <c r="H72" s="7">
        <v>111389.08</v>
      </c>
      <c r="I72" s="7">
        <v>9050315.9063056782</v>
      </c>
      <c r="J72" s="7">
        <v>0</v>
      </c>
      <c r="K72" s="14">
        <v>8641.5001248680892</v>
      </c>
      <c r="L72" s="1">
        <v>1206.8</v>
      </c>
      <c r="M72" s="7">
        <v>12243334.789999999</v>
      </c>
      <c r="N72" s="22">
        <v>-830602.76478679001</v>
      </c>
      <c r="O72" s="7">
        <f t="shared" si="7"/>
        <v>11412732.02521321</v>
      </c>
      <c r="P72" s="7">
        <v>974511.27554895007</v>
      </c>
      <c r="Q72" s="7">
        <v>164884.35</v>
      </c>
      <c r="R72" s="7">
        <f t="shared" si="8"/>
        <v>10273336.39966426</v>
      </c>
      <c r="S72" s="7">
        <v>0</v>
      </c>
      <c r="T72" s="14">
        <f t="shared" si="9"/>
        <v>9457.0202396529749</v>
      </c>
      <c r="U72" s="1">
        <f t="shared" si="6"/>
        <v>-1</v>
      </c>
      <c r="V72" s="7">
        <f t="shared" si="6"/>
        <v>279086.36999999918</v>
      </c>
      <c r="W72" s="7">
        <f t="shared" si="6"/>
        <v>696441.80439753167</v>
      </c>
      <c r="X72" s="7">
        <f t="shared" si="6"/>
        <v>975528.1743975319</v>
      </c>
      <c r="Y72" s="7">
        <f t="shared" si="6"/>
        <v>-300987.58896104991</v>
      </c>
      <c r="Z72" s="7">
        <f t="shared" si="6"/>
        <v>53495.270000000004</v>
      </c>
      <c r="AA72" s="7">
        <f t="shared" si="6"/>
        <v>1223020.4933585823</v>
      </c>
      <c r="AB72" s="7">
        <f t="shared" si="6"/>
        <v>0</v>
      </c>
      <c r="AC72" s="14">
        <f t="shared" si="6"/>
        <v>815.52011478488566</v>
      </c>
    </row>
    <row r="73" spans="1:29" x14ac:dyDescent="0.35">
      <c r="A73" s="7" t="s">
        <v>103</v>
      </c>
      <c r="B73" s="7" t="s">
        <v>103</v>
      </c>
      <c r="C73" s="1">
        <v>445.5</v>
      </c>
      <c r="D73" s="7">
        <v>4888254.9400000004</v>
      </c>
      <c r="E73" s="22">
        <v>-623907.40286178654</v>
      </c>
      <c r="F73" s="7">
        <v>4264347.5371382143</v>
      </c>
      <c r="G73" s="7">
        <v>1622788.2066062503</v>
      </c>
      <c r="H73" s="7">
        <v>105355.9</v>
      </c>
      <c r="I73" s="7">
        <v>2536203.4305319642</v>
      </c>
      <c r="J73" s="7">
        <v>0</v>
      </c>
      <c r="K73" s="14">
        <v>9572.0483437445891</v>
      </c>
      <c r="L73" s="1">
        <v>445.1</v>
      </c>
      <c r="M73" s="7">
        <v>4994746.42</v>
      </c>
      <c r="N73" s="22">
        <v>-338849.68899563368</v>
      </c>
      <c r="O73" s="7">
        <f t="shared" si="7"/>
        <v>4655896.7310043667</v>
      </c>
      <c r="P73" s="7">
        <v>1517506.6218635503</v>
      </c>
      <c r="Q73" s="7">
        <v>118235.2</v>
      </c>
      <c r="R73" s="7">
        <f t="shared" si="8"/>
        <v>3020154.909140816</v>
      </c>
      <c r="S73" s="7">
        <v>0</v>
      </c>
      <c r="T73" s="14">
        <f t="shared" si="9"/>
        <v>10460.338645258069</v>
      </c>
      <c r="U73" s="1">
        <f t="shared" si="6"/>
        <v>-0.39999999999997726</v>
      </c>
      <c r="V73" s="7">
        <f t="shared" si="6"/>
        <v>106491.47999999952</v>
      </c>
      <c r="W73" s="7">
        <f t="shared" si="6"/>
        <v>285057.71386615286</v>
      </c>
      <c r="X73" s="7">
        <f t="shared" si="6"/>
        <v>391549.19386615232</v>
      </c>
      <c r="Y73" s="7">
        <f t="shared" si="6"/>
        <v>-105281.58474269998</v>
      </c>
      <c r="Z73" s="7">
        <f t="shared" si="6"/>
        <v>12879.300000000003</v>
      </c>
      <c r="AA73" s="7">
        <f t="shared" si="6"/>
        <v>483951.47860885179</v>
      </c>
      <c r="AB73" s="7">
        <f t="shared" si="6"/>
        <v>0</v>
      </c>
      <c r="AC73" s="14">
        <f t="shared" si="6"/>
        <v>888.29030151347979</v>
      </c>
    </row>
    <row r="74" spans="1:29" x14ac:dyDescent="0.35">
      <c r="A74" s="7" t="s">
        <v>104</v>
      </c>
      <c r="B74" s="7" t="s">
        <v>105</v>
      </c>
      <c r="C74" s="1">
        <v>428</v>
      </c>
      <c r="D74" s="7">
        <v>4794416.83</v>
      </c>
      <c r="E74" s="22">
        <v>-611930.47199010022</v>
      </c>
      <c r="F74" s="7">
        <v>4182486.3580099</v>
      </c>
      <c r="G74" s="7">
        <v>1678864.33134</v>
      </c>
      <c r="H74" s="7">
        <v>109016.69</v>
      </c>
      <c r="I74" s="7">
        <v>2394605.3366699</v>
      </c>
      <c r="J74" s="7">
        <v>0</v>
      </c>
      <c r="K74" s="14">
        <v>9772.1643878735977</v>
      </c>
      <c r="L74" s="1">
        <v>427.8</v>
      </c>
      <c r="M74" s="7">
        <v>4894806.92</v>
      </c>
      <c r="N74" s="22">
        <v>-332069.67142401508</v>
      </c>
      <c r="O74" s="7">
        <f t="shared" si="7"/>
        <v>4562737.2485759845</v>
      </c>
      <c r="P74" s="7">
        <v>1773504.7419446001</v>
      </c>
      <c r="Q74" s="7">
        <v>126999.52</v>
      </c>
      <c r="R74" s="7">
        <f t="shared" si="8"/>
        <v>2662232.9866313846</v>
      </c>
      <c r="S74" s="7">
        <v>0</v>
      </c>
      <c r="T74" s="14">
        <f t="shared" si="9"/>
        <v>10665.584966283273</v>
      </c>
      <c r="U74" s="1">
        <f t="shared" si="6"/>
        <v>-0.19999999999998863</v>
      </c>
      <c r="V74" s="7">
        <f t="shared" si="6"/>
        <v>100390.08999999985</v>
      </c>
      <c r="W74" s="7">
        <f t="shared" si="6"/>
        <v>279860.80056608515</v>
      </c>
      <c r="X74" s="7">
        <f t="shared" si="6"/>
        <v>380250.89056608453</v>
      </c>
      <c r="Y74" s="7">
        <f t="shared" si="6"/>
        <v>94640.410604600096</v>
      </c>
      <c r="Z74" s="7">
        <f t="shared" si="6"/>
        <v>17982.830000000002</v>
      </c>
      <c r="AA74" s="7">
        <f t="shared" si="6"/>
        <v>267627.6499614846</v>
      </c>
      <c r="AB74" s="7">
        <f t="shared" si="6"/>
        <v>0</v>
      </c>
      <c r="AC74" s="14">
        <f t="shared" si="6"/>
        <v>893.42057840967573</v>
      </c>
    </row>
    <row r="75" spans="1:29" x14ac:dyDescent="0.35">
      <c r="A75" s="7" t="s">
        <v>104</v>
      </c>
      <c r="B75" s="7" t="s">
        <v>106</v>
      </c>
      <c r="C75" s="1">
        <v>1305.7</v>
      </c>
      <c r="D75" s="7">
        <v>12186100.23</v>
      </c>
      <c r="E75" s="22">
        <v>-1555360.397285809</v>
      </c>
      <c r="F75" s="7">
        <v>10630739.832714191</v>
      </c>
      <c r="G75" s="7">
        <v>8217453.9862500001</v>
      </c>
      <c r="H75" s="7">
        <v>673199.6</v>
      </c>
      <c r="I75" s="7">
        <v>1740086.2464641905</v>
      </c>
      <c r="J75" s="7">
        <v>0</v>
      </c>
      <c r="K75" s="14">
        <v>8141.7935457717622</v>
      </c>
      <c r="L75" s="1">
        <v>1315</v>
      </c>
      <c r="M75" s="7">
        <v>12525784.92</v>
      </c>
      <c r="N75" s="22">
        <v>-849764.52609744261</v>
      </c>
      <c r="O75" s="7">
        <f t="shared" si="7"/>
        <v>11676020.393902557</v>
      </c>
      <c r="P75" s="7">
        <v>9118617.7058602516</v>
      </c>
      <c r="Q75" s="7">
        <v>597325.71</v>
      </c>
      <c r="R75" s="7">
        <f t="shared" si="8"/>
        <v>1960076.9780423054</v>
      </c>
      <c r="S75" s="7">
        <v>0</v>
      </c>
      <c r="T75" s="14">
        <f t="shared" si="9"/>
        <v>8879.1029611426293</v>
      </c>
      <c r="U75" s="1">
        <f t="shared" si="6"/>
        <v>9.2999999999999545</v>
      </c>
      <c r="V75" s="7">
        <f t="shared" si="6"/>
        <v>339684.68999999948</v>
      </c>
      <c r="W75" s="7">
        <f t="shared" si="6"/>
        <v>705595.87118836644</v>
      </c>
      <c r="X75" s="7">
        <f t="shared" si="6"/>
        <v>1045280.5611883663</v>
      </c>
      <c r="Y75" s="7">
        <f t="shared" si="6"/>
        <v>901163.71961025149</v>
      </c>
      <c r="Z75" s="7">
        <f t="shared" si="6"/>
        <v>-75873.890000000014</v>
      </c>
      <c r="AA75" s="7">
        <f t="shared" si="6"/>
        <v>219990.73157811491</v>
      </c>
      <c r="AB75" s="7">
        <f t="shared" si="6"/>
        <v>0</v>
      </c>
      <c r="AC75" s="14">
        <f t="shared" si="6"/>
        <v>737.3094153708671</v>
      </c>
    </row>
    <row r="76" spans="1:29" x14ac:dyDescent="0.35">
      <c r="A76" s="7" t="s">
        <v>107</v>
      </c>
      <c r="B76" s="7" t="s">
        <v>107</v>
      </c>
      <c r="C76" s="1">
        <v>2054.3000000000002</v>
      </c>
      <c r="D76" s="7">
        <v>18840159.989999998</v>
      </c>
      <c r="E76" s="22">
        <v>-2404644.4862512508</v>
      </c>
      <c r="F76" s="7">
        <v>16435515.503748748</v>
      </c>
      <c r="G76" s="7">
        <v>10353731.338500001</v>
      </c>
      <c r="H76" s="7">
        <v>674534.79</v>
      </c>
      <c r="I76" s="7">
        <v>5407249.3752487479</v>
      </c>
      <c r="J76" s="7">
        <v>0</v>
      </c>
      <c r="K76" s="14">
        <v>8000.5430091752651</v>
      </c>
      <c r="L76" s="1">
        <v>2046.7</v>
      </c>
      <c r="M76" s="7">
        <v>19151714.640000001</v>
      </c>
      <c r="N76" s="22">
        <v>-1299275.6796444382</v>
      </c>
      <c r="O76" s="7">
        <f t="shared" si="7"/>
        <v>17852438.960355561</v>
      </c>
      <c r="P76" s="7">
        <v>10916115.974625001</v>
      </c>
      <c r="Q76" s="7">
        <v>606087.39</v>
      </c>
      <c r="R76" s="7">
        <f t="shared" si="8"/>
        <v>6330235.5957305608</v>
      </c>
      <c r="S76" s="7">
        <v>0</v>
      </c>
      <c r="T76" s="14">
        <f t="shared" si="9"/>
        <v>8722.5479847342358</v>
      </c>
      <c r="U76" s="1">
        <f t="shared" si="6"/>
        <v>-7.6000000000001364</v>
      </c>
      <c r="V76" s="7">
        <f t="shared" si="6"/>
        <v>311554.65000000224</v>
      </c>
      <c r="W76" s="7">
        <f t="shared" si="6"/>
        <v>1105368.8066068126</v>
      </c>
      <c r="X76" s="7">
        <f t="shared" si="6"/>
        <v>1416923.4566068128</v>
      </c>
      <c r="Y76" s="7">
        <f t="shared" si="6"/>
        <v>562384.63612500019</v>
      </c>
      <c r="Z76" s="7">
        <f t="shared" si="6"/>
        <v>-68447.400000000023</v>
      </c>
      <c r="AA76" s="7">
        <f t="shared" si="6"/>
        <v>922986.22048181295</v>
      </c>
      <c r="AB76" s="7">
        <f t="shared" si="6"/>
        <v>0</v>
      </c>
      <c r="AC76" s="14">
        <f t="shared" si="6"/>
        <v>722.00497555897073</v>
      </c>
    </row>
    <row r="77" spans="1:29" x14ac:dyDescent="0.35">
      <c r="A77" s="7" t="s">
        <v>108</v>
      </c>
      <c r="B77" s="7" t="s">
        <v>108</v>
      </c>
      <c r="C77" s="1">
        <v>80.900000000000006</v>
      </c>
      <c r="D77" s="7">
        <v>1560548.63</v>
      </c>
      <c r="E77" s="22">
        <v>-199179.02293017862</v>
      </c>
      <c r="F77" s="7">
        <v>1361369.6070698213</v>
      </c>
      <c r="G77" s="7">
        <v>932682.53891999996</v>
      </c>
      <c r="H77" s="7">
        <v>74945.5</v>
      </c>
      <c r="I77" s="7">
        <v>353741.56814982137</v>
      </c>
      <c r="J77" s="7">
        <v>0</v>
      </c>
      <c r="K77" s="14">
        <v>16827.807256734501</v>
      </c>
      <c r="L77" s="1">
        <v>97</v>
      </c>
      <c r="M77" s="7">
        <v>1870865.92</v>
      </c>
      <c r="N77" s="22">
        <v>-126921.82582204645</v>
      </c>
      <c r="O77" s="7">
        <f t="shared" si="7"/>
        <v>1743944.0941779534</v>
      </c>
      <c r="P77" s="7">
        <v>930537.37263266975</v>
      </c>
      <c r="Q77" s="7">
        <v>49878.99</v>
      </c>
      <c r="R77" s="7">
        <f t="shared" si="8"/>
        <v>763527.73154528369</v>
      </c>
      <c r="S77" s="7">
        <v>0</v>
      </c>
      <c r="T77" s="14">
        <f t="shared" si="9"/>
        <v>17978.805094618077</v>
      </c>
      <c r="U77" s="1">
        <f t="shared" si="6"/>
        <v>16.099999999999994</v>
      </c>
      <c r="V77" s="7">
        <f t="shared" si="6"/>
        <v>310317.29000000004</v>
      </c>
      <c r="W77" s="7">
        <f t="shared" si="6"/>
        <v>72257.197108132168</v>
      </c>
      <c r="X77" s="7">
        <f t="shared" si="6"/>
        <v>382574.4871081321</v>
      </c>
      <c r="Y77" s="7">
        <f t="shared" si="6"/>
        <v>-2145.1662873302121</v>
      </c>
      <c r="Z77" s="7">
        <f t="shared" si="6"/>
        <v>-25066.510000000002</v>
      </c>
      <c r="AA77" s="7">
        <f t="shared" si="6"/>
        <v>409786.16339546232</v>
      </c>
      <c r="AB77" s="7">
        <f t="shared" si="6"/>
        <v>0</v>
      </c>
      <c r="AC77" s="14">
        <f t="shared" si="6"/>
        <v>1150.9978378835767</v>
      </c>
    </row>
    <row r="78" spans="1:29" x14ac:dyDescent="0.35">
      <c r="A78" s="7" t="s">
        <v>109</v>
      </c>
      <c r="B78" s="7" t="s">
        <v>109</v>
      </c>
      <c r="C78" s="1">
        <v>526.5</v>
      </c>
      <c r="D78" s="7">
        <v>5472832.6200000001</v>
      </c>
      <c r="E78" s="22">
        <v>-698519.37514565606</v>
      </c>
      <c r="F78" s="7">
        <v>4774313.2448543441</v>
      </c>
      <c r="G78" s="7">
        <v>2401756.5064650001</v>
      </c>
      <c r="H78" s="7">
        <v>274798.46000000002</v>
      </c>
      <c r="I78" s="7">
        <v>2097758.278389344</v>
      </c>
      <c r="J78" s="7">
        <v>0</v>
      </c>
      <c r="K78" s="14">
        <v>9068.0213577480426</v>
      </c>
      <c r="L78" s="1">
        <v>543.5</v>
      </c>
      <c r="M78" s="7">
        <v>5788098.4699999997</v>
      </c>
      <c r="N78" s="22">
        <v>-392671.65968269575</v>
      </c>
      <c r="O78" s="7">
        <f t="shared" si="7"/>
        <v>5395426.810317304</v>
      </c>
      <c r="P78" s="7">
        <v>2380243.2034816528</v>
      </c>
      <c r="Q78" s="7">
        <v>258069.76000000001</v>
      </c>
      <c r="R78" s="7">
        <f t="shared" si="8"/>
        <v>2757113.8468356514</v>
      </c>
      <c r="S78" s="7">
        <v>0</v>
      </c>
      <c r="T78" s="14">
        <f t="shared" si="9"/>
        <v>9927.1882434541003</v>
      </c>
      <c r="U78" s="1">
        <f t="shared" si="6"/>
        <v>17</v>
      </c>
      <c r="V78" s="7">
        <f t="shared" si="6"/>
        <v>315265.84999999963</v>
      </c>
      <c r="W78" s="7">
        <f t="shared" si="6"/>
        <v>305847.7154629603</v>
      </c>
      <c r="X78" s="7">
        <f t="shared" si="6"/>
        <v>621113.56546295993</v>
      </c>
      <c r="Y78" s="7">
        <f t="shared" si="6"/>
        <v>-21513.302983347327</v>
      </c>
      <c r="Z78" s="7">
        <f t="shared" si="6"/>
        <v>-16728.700000000012</v>
      </c>
      <c r="AA78" s="7">
        <f t="shared" si="6"/>
        <v>659355.56844630744</v>
      </c>
      <c r="AB78" s="7">
        <f t="shared" si="6"/>
        <v>0</v>
      </c>
      <c r="AC78" s="14">
        <f t="shared" si="6"/>
        <v>859.16688570605766</v>
      </c>
    </row>
    <row r="79" spans="1:29" x14ac:dyDescent="0.35">
      <c r="A79" s="7" t="s">
        <v>109</v>
      </c>
      <c r="B79" s="7" t="s">
        <v>110</v>
      </c>
      <c r="C79" s="1">
        <v>215.8</v>
      </c>
      <c r="D79" s="7">
        <v>2994285.99</v>
      </c>
      <c r="E79" s="22">
        <v>-382172.61954965326</v>
      </c>
      <c r="F79" s="7">
        <v>2612113.3704503467</v>
      </c>
      <c r="G79" s="7">
        <v>851138.20792000007</v>
      </c>
      <c r="H79" s="7">
        <v>89349.11</v>
      </c>
      <c r="I79" s="7">
        <v>1671626.0525303467</v>
      </c>
      <c r="J79" s="7">
        <v>0</v>
      </c>
      <c r="K79" s="14">
        <v>12104.32516427408</v>
      </c>
      <c r="L79" s="1">
        <v>237.1</v>
      </c>
      <c r="M79" s="7">
        <v>3212506.24</v>
      </c>
      <c r="N79" s="22">
        <v>-217940.34146793233</v>
      </c>
      <c r="O79" s="7">
        <f t="shared" si="7"/>
        <v>2994565.8985320679</v>
      </c>
      <c r="P79" s="7">
        <v>839589.16032763198</v>
      </c>
      <c r="Q79" s="7">
        <v>101197.23</v>
      </c>
      <c r="R79" s="7">
        <f t="shared" si="8"/>
        <v>2053779.5082044359</v>
      </c>
      <c r="S79" s="7">
        <v>0</v>
      </c>
      <c r="T79" s="14">
        <f t="shared" si="9"/>
        <v>12629.970048637992</v>
      </c>
      <c r="U79" s="1">
        <f t="shared" si="6"/>
        <v>21.299999999999983</v>
      </c>
      <c r="V79" s="7">
        <f t="shared" si="6"/>
        <v>218220.25</v>
      </c>
      <c r="W79" s="7">
        <f t="shared" si="6"/>
        <v>164232.27808172093</v>
      </c>
      <c r="X79" s="7">
        <f t="shared" si="6"/>
        <v>382452.52808172116</v>
      </c>
      <c r="Y79" s="7">
        <f t="shared" si="6"/>
        <v>-11549.047592368093</v>
      </c>
      <c r="Z79" s="7">
        <f t="shared" si="6"/>
        <v>11848.119999999995</v>
      </c>
      <c r="AA79" s="7">
        <f t="shared" si="6"/>
        <v>382153.45567408926</v>
      </c>
      <c r="AB79" s="7">
        <f t="shared" si="6"/>
        <v>0</v>
      </c>
      <c r="AC79" s="14">
        <f t="shared" si="6"/>
        <v>525.64488436391184</v>
      </c>
    </row>
    <row r="80" spans="1:29" x14ac:dyDescent="0.35">
      <c r="A80" s="7" t="s">
        <v>111</v>
      </c>
      <c r="B80" s="7" t="s">
        <v>112</v>
      </c>
      <c r="C80" s="1">
        <v>164</v>
      </c>
      <c r="D80" s="7">
        <v>2673096.9</v>
      </c>
      <c r="E80" s="22">
        <v>-20.56</v>
      </c>
      <c r="F80" s="7">
        <v>2673076.34</v>
      </c>
      <c r="G80" s="7">
        <v>2361749.0692799999</v>
      </c>
      <c r="H80" s="7">
        <v>311327.27</v>
      </c>
      <c r="I80" s="7">
        <v>7.1999989449977875E-4</v>
      </c>
      <c r="J80" s="7">
        <v>8.7978085129725514</v>
      </c>
      <c r="K80" s="14">
        <v>16299.245975609756</v>
      </c>
      <c r="L80" s="1">
        <v>160.9</v>
      </c>
      <c r="M80" s="7">
        <v>2704531.98</v>
      </c>
      <c r="N80" s="22">
        <v>-183478.74811665522</v>
      </c>
      <c r="O80" s="7">
        <f t="shared" si="7"/>
        <v>2521053.2318833447</v>
      </c>
      <c r="P80" s="7">
        <v>2062578.2169229202</v>
      </c>
      <c r="Q80" s="7">
        <v>301862.92</v>
      </c>
      <c r="R80" s="7">
        <f t="shared" si="8"/>
        <v>156612.09496042453</v>
      </c>
      <c r="S80" s="7">
        <v>0</v>
      </c>
      <c r="T80" s="14">
        <f t="shared" si="9"/>
        <v>15668.447681064914</v>
      </c>
      <c r="U80" s="1">
        <f t="shared" si="6"/>
        <v>-3.0999999999999943</v>
      </c>
      <c r="V80" s="7">
        <f t="shared" si="6"/>
        <v>31435.080000000075</v>
      </c>
      <c r="W80" s="7">
        <f t="shared" si="6"/>
        <v>-183458.18811665522</v>
      </c>
      <c r="X80" s="7">
        <f t="shared" si="6"/>
        <v>-152023.10811665514</v>
      </c>
      <c r="Y80" s="7">
        <f t="shared" si="6"/>
        <v>-299170.85235707974</v>
      </c>
      <c r="Z80" s="7">
        <f t="shared" si="6"/>
        <v>-9464.3500000000349</v>
      </c>
      <c r="AA80" s="7">
        <f t="shared" si="6"/>
        <v>156612.09424042463</v>
      </c>
      <c r="AB80" s="7">
        <f t="shared" si="6"/>
        <v>-8.7978085129725514</v>
      </c>
      <c r="AC80" s="14">
        <f t="shared" si="6"/>
        <v>-630.79829454484207</v>
      </c>
    </row>
    <row r="81" spans="1:29" x14ac:dyDescent="0.35">
      <c r="A81" s="7" t="s">
        <v>113</v>
      </c>
      <c r="B81" s="7" t="s">
        <v>113</v>
      </c>
      <c r="C81" s="1">
        <v>81739.100000000006</v>
      </c>
      <c r="D81" s="7">
        <v>744382881.95000005</v>
      </c>
      <c r="E81" s="22">
        <v>-95008545.240113094</v>
      </c>
      <c r="F81" s="7">
        <v>649374336.70988691</v>
      </c>
      <c r="G81" s="7">
        <v>280900163.09293997</v>
      </c>
      <c r="H81" s="7">
        <v>22314875.190000001</v>
      </c>
      <c r="I81" s="7">
        <v>346159298.42694694</v>
      </c>
      <c r="J81" s="7">
        <v>0</v>
      </c>
      <c r="K81" s="14">
        <v>7944.4762263089133</v>
      </c>
      <c r="L81" s="1">
        <v>81136.5</v>
      </c>
      <c r="M81" s="7">
        <v>754403590.57000005</v>
      </c>
      <c r="N81" s="22">
        <v>-51179659.695683584</v>
      </c>
      <c r="O81" s="7">
        <f t="shared" si="7"/>
        <v>703223930.87431645</v>
      </c>
      <c r="P81" s="7">
        <v>293596605.55841535</v>
      </c>
      <c r="Q81" s="7">
        <v>20650576.829999998</v>
      </c>
      <c r="R81" s="7">
        <f t="shared" si="8"/>
        <v>388976748.48590112</v>
      </c>
      <c r="S81" s="7">
        <v>0</v>
      </c>
      <c r="T81" s="14">
        <f t="shared" si="9"/>
        <v>8667.1711359784622</v>
      </c>
      <c r="U81" s="1">
        <f t="shared" si="6"/>
        <v>-602.60000000000582</v>
      </c>
      <c r="V81" s="7">
        <f t="shared" si="6"/>
        <v>10020708.620000005</v>
      </c>
      <c r="W81" s="7">
        <f t="shared" si="6"/>
        <v>43828885.544429511</v>
      </c>
      <c r="X81" s="7">
        <f t="shared" si="6"/>
        <v>53849594.164429545</v>
      </c>
      <c r="Y81" s="7">
        <f t="shared" si="6"/>
        <v>12696442.46547538</v>
      </c>
      <c r="Z81" s="7">
        <f t="shared" si="6"/>
        <v>-1664298.3600000031</v>
      </c>
      <c r="AA81" s="7">
        <f t="shared" si="6"/>
        <v>42817450.058954179</v>
      </c>
      <c r="AB81" s="7">
        <f t="shared" si="6"/>
        <v>0</v>
      </c>
      <c r="AC81" s="14">
        <f t="shared" si="6"/>
        <v>722.69490966954891</v>
      </c>
    </row>
    <row r="82" spans="1:29" x14ac:dyDescent="0.35">
      <c r="A82" s="7" t="s">
        <v>76</v>
      </c>
      <c r="B82" s="7" t="s">
        <v>114</v>
      </c>
      <c r="C82" s="1">
        <v>195.5</v>
      </c>
      <c r="D82" s="7">
        <v>2815809.29</v>
      </c>
      <c r="E82" s="22">
        <v>-359392.9291007868</v>
      </c>
      <c r="F82" s="7">
        <v>2456416.3608992132</v>
      </c>
      <c r="G82" s="7">
        <v>471359.35863999999</v>
      </c>
      <c r="H82" s="7">
        <v>90954.29</v>
      </c>
      <c r="I82" s="7">
        <v>1894102.7122592132</v>
      </c>
      <c r="J82" s="7">
        <v>0</v>
      </c>
      <c r="K82" s="14">
        <v>12564.789569816947</v>
      </c>
      <c r="L82" s="1">
        <v>196.4</v>
      </c>
      <c r="M82" s="7">
        <v>2880161.9</v>
      </c>
      <c r="N82" s="22">
        <v>-195393.69609720312</v>
      </c>
      <c r="O82" s="7">
        <f t="shared" si="7"/>
        <v>2684768.2039027968</v>
      </c>
      <c r="P82" s="7">
        <v>471580.90332806006</v>
      </c>
      <c r="Q82" s="7">
        <v>80196.289999999994</v>
      </c>
      <c r="R82" s="7">
        <f t="shared" si="8"/>
        <v>2132991.0105747366</v>
      </c>
      <c r="S82" s="7">
        <v>0</v>
      </c>
      <c r="T82" s="14">
        <f t="shared" si="9"/>
        <v>13669.899205207723</v>
      </c>
      <c r="U82" s="1">
        <f t="shared" si="6"/>
        <v>0.90000000000000568</v>
      </c>
      <c r="V82" s="7">
        <f t="shared" si="6"/>
        <v>64352.60999999987</v>
      </c>
      <c r="W82" s="7">
        <f t="shared" si="6"/>
        <v>163999.23300358368</v>
      </c>
      <c r="X82" s="7">
        <f t="shared" si="6"/>
        <v>228351.84300358361</v>
      </c>
      <c r="Y82" s="7">
        <f t="shared" si="6"/>
        <v>221.5446880600648</v>
      </c>
      <c r="Z82" s="7">
        <f t="shared" si="6"/>
        <v>-10758</v>
      </c>
      <c r="AA82" s="7">
        <f t="shared" si="6"/>
        <v>238888.29831552343</v>
      </c>
      <c r="AB82" s="7">
        <f t="shared" si="6"/>
        <v>0</v>
      </c>
      <c r="AC82" s="14">
        <f t="shared" si="6"/>
        <v>1105.109635390776</v>
      </c>
    </row>
    <row r="83" spans="1:29" x14ac:dyDescent="0.35">
      <c r="A83" s="7" t="s">
        <v>76</v>
      </c>
      <c r="B83" s="7" t="s">
        <v>115</v>
      </c>
      <c r="C83" s="1">
        <v>50.6</v>
      </c>
      <c r="D83" s="7">
        <v>947817.47</v>
      </c>
      <c r="E83" s="22">
        <v>-120973.71011805885</v>
      </c>
      <c r="F83" s="7">
        <v>826843.75988194114</v>
      </c>
      <c r="G83" s="7">
        <v>328920.78399999999</v>
      </c>
      <c r="H83" s="7">
        <v>32048.17</v>
      </c>
      <c r="I83" s="7">
        <v>465874.80588194117</v>
      </c>
      <c r="J83" s="7">
        <v>0</v>
      </c>
      <c r="K83" s="14">
        <v>16340.785768417809</v>
      </c>
      <c r="L83" s="1">
        <v>50</v>
      </c>
      <c r="M83" s="7">
        <v>970025.04</v>
      </c>
      <c r="N83" s="22">
        <v>-65807.681808594629</v>
      </c>
      <c r="O83" s="7">
        <f t="shared" si="7"/>
        <v>904217.35819140542</v>
      </c>
      <c r="P83" s="7">
        <v>332498.61065599998</v>
      </c>
      <c r="Q83" s="7">
        <v>31073.91</v>
      </c>
      <c r="R83" s="7">
        <f t="shared" si="8"/>
        <v>540644.83753540542</v>
      </c>
      <c r="S83" s="7">
        <v>0</v>
      </c>
      <c r="T83" s="14">
        <f t="shared" si="9"/>
        <v>18084.347163828108</v>
      </c>
      <c r="U83" s="1">
        <f t="shared" si="6"/>
        <v>-0.60000000000000142</v>
      </c>
      <c r="V83" s="7">
        <f t="shared" si="6"/>
        <v>22207.570000000065</v>
      </c>
      <c r="W83" s="7">
        <f t="shared" si="6"/>
        <v>55166.028309464222</v>
      </c>
      <c r="X83" s="7">
        <f t="shared" si="6"/>
        <v>77373.598309464287</v>
      </c>
      <c r="Y83" s="7">
        <f t="shared" si="6"/>
        <v>3577.8266559999902</v>
      </c>
      <c r="Z83" s="7">
        <f t="shared" si="6"/>
        <v>-974.2599999999984</v>
      </c>
      <c r="AA83" s="7">
        <f t="shared" si="6"/>
        <v>74770.031653464248</v>
      </c>
      <c r="AB83" s="7">
        <f t="shared" si="6"/>
        <v>0</v>
      </c>
      <c r="AC83" s="14">
        <f t="shared" si="6"/>
        <v>1743.5613954102992</v>
      </c>
    </row>
    <row r="84" spans="1:29" x14ac:dyDescent="0.35">
      <c r="A84" s="7" t="s">
        <v>57</v>
      </c>
      <c r="B84" s="7" t="s">
        <v>116</v>
      </c>
      <c r="C84" s="1">
        <v>157.80000000000001</v>
      </c>
      <c r="D84" s="7">
        <v>2451173.09</v>
      </c>
      <c r="E84" s="22">
        <v>-312852.96190926572</v>
      </c>
      <c r="F84" s="7">
        <v>2138320.1280907341</v>
      </c>
      <c r="G84" s="7">
        <v>992304.18900000001</v>
      </c>
      <c r="H84" s="7">
        <v>75226.67</v>
      </c>
      <c r="I84" s="7">
        <v>1070789.2690907342</v>
      </c>
      <c r="J84" s="7">
        <v>0</v>
      </c>
      <c r="K84" s="14">
        <v>13550.824639358263</v>
      </c>
      <c r="L84" s="1">
        <v>150.9</v>
      </c>
      <c r="M84" s="7">
        <v>2428148.2200000002</v>
      </c>
      <c r="N84" s="22">
        <v>-164728.53674567558</v>
      </c>
      <c r="O84" s="7">
        <f t="shared" si="7"/>
        <v>2263419.6832543248</v>
      </c>
      <c r="P84" s="7">
        <v>1056972.667842</v>
      </c>
      <c r="Q84" s="7">
        <v>71562.38</v>
      </c>
      <c r="R84" s="7">
        <f t="shared" si="8"/>
        <v>1134884.6354123247</v>
      </c>
      <c r="S84" s="7">
        <v>0</v>
      </c>
      <c r="T84" s="14">
        <f t="shared" si="9"/>
        <v>14999.467748537607</v>
      </c>
      <c r="U84" s="1">
        <f t="shared" si="6"/>
        <v>-6.9000000000000057</v>
      </c>
      <c r="V84" s="7">
        <f t="shared" si="6"/>
        <v>-23024.869999999646</v>
      </c>
      <c r="W84" s="7">
        <f t="shared" si="6"/>
        <v>148124.42516359015</v>
      </c>
      <c r="X84" s="7">
        <f t="shared" si="6"/>
        <v>125099.5551635907</v>
      </c>
      <c r="Y84" s="7">
        <f t="shared" si="6"/>
        <v>64668.478842000011</v>
      </c>
      <c r="Z84" s="7">
        <f t="shared" si="6"/>
        <v>-3664.2899999999936</v>
      </c>
      <c r="AA84" s="7">
        <f t="shared" si="6"/>
        <v>64095.366321590496</v>
      </c>
      <c r="AB84" s="7">
        <f t="shared" si="6"/>
        <v>0</v>
      </c>
      <c r="AC84" s="14">
        <f t="shared" si="6"/>
        <v>1448.6431091793438</v>
      </c>
    </row>
    <row r="85" spans="1:29" x14ac:dyDescent="0.35">
      <c r="A85" s="7" t="s">
        <v>57</v>
      </c>
      <c r="B85" s="7" t="s">
        <v>117</v>
      </c>
      <c r="C85" s="1">
        <v>141</v>
      </c>
      <c r="D85" s="7">
        <v>2212225.31</v>
      </c>
      <c r="E85" s="22">
        <v>-282355.10722098517</v>
      </c>
      <c r="F85" s="7">
        <v>1929870.2027790148</v>
      </c>
      <c r="G85" s="7">
        <v>725565.05327599996</v>
      </c>
      <c r="H85" s="7">
        <v>78811.02</v>
      </c>
      <c r="I85" s="7">
        <v>1125494.129503015</v>
      </c>
      <c r="J85" s="7">
        <v>0</v>
      </c>
      <c r="K85" s="14">
        <v>13687.022714744786</v>
      </c>
      <c r="L85" s="1">
        <v>141</v>
      </c>
      <c r="M85" s="7">
        <v>2256469.14</v>
      </c>
      <c r="N85" s="22">
        <v>-153081.61856938576</v>
      </c>
      <c r="O85" s="7">
        <f t="shared" si="7"/>
        <v>2103387.5214306144</v>
      </c>
      <c r="P85" s="7">
        <v>754678.49074732803</v>
      </c>
      <c r="Q85" s="7">
        <v>82457.25</v>
      </c>
      <c r="R85" s="7">
        <f t="shared" si="8"/>
        <v>1266251.7806832865</v>
      </c>
      <c r="S85" s="7">
        <v>0</v>
      </c>
      <c r="T85" s="14">
        <f t="shared" si="9"/>
        <v>14917.641995961805</v>
      </c>
      <c r="U85" s="1">
        <f t="shared" si="6"/>
        <v>0</v>
      </c>
      <c r="V85" s="7">
        <f t="shared" si="6"/>
        <v>44243.830000000075</v>
      </c>
      <c r="W85" s="7">
        <f t="shared" si="6"/>
        <v>129273.48865159941</v>
      </c>
      <c r="X85" s="7">
        <f t="shared" si="6"/>
        <v>173517.31865159958</v>
      </c>
      <c r="Y85" s="7">
        <f t="shared" si="6"/>
        <v>29113.43747132807</v>
      </c>
      <c r="Z85" s="7">
        <f t="shared" si="6"/>
        <v>3646.2299999999959</v>
      </c>
      <c r="AA85" s="7">
        <f t="shared" si="6"/>
        <v>140757.65118027152</v>
      </c>
      <c r="AB85" s="7">
        <f t="shared" si="6"/>
        <v>0</v>
      </c>
      <c r="AC85" s="14">
        <f t="shared" si="6"/>
        <v>1230.6192812170193</v>
      </c>
    </row>
    <row r="86" spans="1:29" x14ac:dyDescent="0.35">
      <c r="A86" s="7" t="s">
        <v>57</v>
      </c>
      <c r="B86" s="7" t="s">
        <v>118</v>
      </c>
      <c r="C86" s="1">
        <v>213</v>
      </c>
      <c r="D86" s="7">
        <v>2967854.68</v>
      </c>
      <c r="E86" s="22">
        <v>-378799.08642203477</v>
      </c>
      <c r="F86" s="7">
        <v>2589055.5935779652</v>
      </c>
      <c r="G86" s="7">
        <v>665502.42599999998</v>
      </c>
      <c r="H86" s="7">
        <v>63657.3</v>
      </c>
      <c r="I86" s="7">
        <v>1859895.8675779651</v>
      </c>
      <c r="J86" s="7">
        <v>0</v>
      </c>
      <c r="K86" s="14">
        <v>12155.19058017824</v>
      </c>
      <c r="L86" s="1">
        <v>211.7</v>
      </c>
      <c r="M86" s="7">
        <v>3022951</v>
      </c>
      <c r="N86" s="22">
        <v>-205080.68279451109</v>
      </c>
      <c r="O86" s="7">
        <f t="shared" si="7"/>
        <v>2817870.3172054887</v>
      </c>
      <c r="P86" s="7">
        <v>695865.12884999998</v>
      </c>
      <c r="Q86" s="7">
        <v>64915.96</v>
      </c>
      <c r="R86" s="7">
        <f t="shared" si="8"/>
        <v>2057089.2283554887</v>
      </c>
      <c r="S86" s="7">
        <v>0</v>
      </c>
      <c r="T86" s="14">
        <f t="shared" si="9"/>
        <v>13310.676982548364</v>
      </c>
      <c r="U86" s="1">
        <f t="shared" si="6"/>
        <v>-1.3000000000000114</v>
      </c>
      <c r="V86" s="7">
        <f t="shared" si="6"/>
        <v>55096.319999999832</v>
      </c>
      <c r="W86" s="7">
        <f t="shared" si="6"/>
        <v>173718.40362752369</v>
      </c>
      <c r="X86" s="7">
        <f t="shared" si="6"/>
        <v>228814.72362752352</v>
      </c>
      <c r="Y86" s="7">
        <f t="shared" si="6"/>
        <v>30362.702850000001</v>
      </c>
      <c r="Z86" s="7">
        <f t="shared" si="6"/>
        <v>1258.6599999999962</v>
      </c>
      <c r="AA86" s="7">
        <f t="shared" si="6"/>
        <v>197193.3607775236</v>
      </c>
      <c r="AB86" s="7">
        <f t="shared" si="6"/>
        <v>0</v>
      </c>
      <c r="AC86" s="14">
        <f t="shared" si="6"/>
        <v>1155.4864023701248</v>
      </c>
    </row>
    <row r="87" spans="1:29" x14ac:dyDescent="0.35">
      <c r="A87" s="7" t="s">
        <v>57</v>
      </c>
      <c r="B87" s="7" t="s">
        <v>119</v>
      </c>
      <c r="C87" s="1">
        <v>110.8</v>
      </c>
      <c r="D87" s="7">
        <v>1912192.66</v>
      </c>
      <c r="E87" s="22">
        <v>-244060.74783652159</v>
      </c>
      <c r="F87" s="7">
        <v>1668131.9121634783</v>
      </c>
      <c r="G87" s="7">
        <v>434674.30244399997</v>
      </c>
      <c r="H87" s="7">
        <v>21402</v>
      </c>
      <c r="I87" s="7">
        <v>1212055.6097194783</v>
      </c>
      <c r="J87" s="7">
        <v>0</v>
      </c>
      <c r="K87" s="14">
        <v>15055.342167540419</v>
      </c>
      <c r="L87" s="1">
        <v>111.9</v>
      </c>
      <c r="M87" s="7">
        <v>1972561.8</v>
      </c>
      <c r="N87" s="22">
        <v>-133820.99835504108</v>
      </c>
      <c r="O87" s="7">
        <f t="shared" si="7"/>
        <v>1838740.801644959</v>
      </c>
      <c r="P87" s="7">
        <v>439498.11340621189</v>
      </c>
      <c r="Q87" s="7">
        <v>44093.120000000003</v>
      </c>
      <c r="R87" s="7">
        <f t="shared" si="8"/>
        <v>1355149.5682387471</v>
      </c>
      <c r="S87" s="7">
        <v>0</v>
      </c>
      <c r="T87" s="14">
        <f t="shared" si="9"/>
        <v>16432.000014700257</v>
      </c>
      <c r="U87" s="1">
        <f t="shared" si="6"/>
        <v>1.1000000000000085</v>
      </c>
      <c r="V87" s="7">
        <f t="shared" si="6"/>
        <v>60369.14000000013</v>
      </c>
      <c r="W87" s="7">
        <f t="shared" si="6"/>
        <v>110239.74948148051</v>
      </c>
      <c r="X87" s="7">
        <f t="shared" si="6"/>
        <v>170608.8894814807</v>
      </c>
      <c r="Y87" s="7">
        <f t="shared" si="6"/>
        <v>4823.8109622119227</v>
      </c>
      <c r="Z87" s="7">
        <f t="shared" si="6"/>
        <v>22691.120000000003</v>
      </c>
      <c r="AA87" s="7">
        <f t="shared" si="6"/>
        <v>143093.95851926878</v>
      </c>
      <c r="AB87" s="7">
        <f t="shared" si="6"/>
        <v>0</v>
      </c>
      <c r="AC87" s="14">
        <f t="shared" si="6"/>
        <v>1376.6578471598386</v>
      </c>
    </row>
    <row r="88" spans="1:29" x14ac:dyDescent="0.35">
      <c r="A88" s="7" t="s">
        <v>57</v>
      </c>
      <c r="B88" s="7" t="s">
        <v>120</v>
      </c>
      <c r="C88" s="1">
        <v>724.3</v>
      </c>
      <c r="D88" s="7">
        <v>6847607.8099999996</v>
      </c>
      <c r="E88" s="22">
        <v>-873987.39570509898</v>
      </c>
      <c r="F88" s="7">
        <v>5973620.4142949004</v>
      </c>
      <c r="G88" s="7">
        <v>2538063.68634</v>
      </c>
      <c r="H88" s="7">
        <v>243985.28</v>
      </c>
      <c r="I88" s="7">
        <v>3191571.4479549006</v>
      </c>
      <c r="J88" s="7">
        <v>0</v>
      </c>
      <c r="K88" s="14">
        <v>8247.4394785239547</v>
      </c>
      <c r="L88" s="1">
        <v>719.7</v>
      </c>
      <c r="M88" s="7">
        <v>6958514</v>
      </c>
      <c r="N88" s="22">
        <v>-472074.0767399685</v>
      </c>
      <c r="O88" s="7">
        <f t="shared" si="7"/>
        <v>6486439.9232600313</v>
      </c>
      <c r="P88" s="7">
        <v>2623164.7326884996</v>
      </c>
      <c r="Q88" s="7">
        <v>1170411.04</v>
      </c>
      <c r="R88" s="7">
        <f t="shared" si="8"/>
        <v>2692864.1505715316</v>
      </c>
      <c r="S88" s="7">
        <v>0</v>
      </c>
      <c r="T88" s="14">
        <f t="shared" si="9"/>
        <v>9012.6996293733937</v>
      </c>
      <c r="U88" s="1">
        <f t="shared" si="6"/>
        <v>-4.5999999999999091</v>
      </c>
      <c r="V88" s="7">
        <f t="shared" si="6"/>
        <v>110906.19000000041</v>
      </c>
      <c r="W88" s="7">
        <f t="shared" si="6"/>
        <v>401913.31896513049</v>
      </c>
      <c r="X88" s="7">
        <f t="shared" si="6"/>
        <v>512819.5089651309</v>
      </c>
      <c r="Y88" s="7">
        <f t="shared" si="6"/>
        <v>85101.0463484996</v>
      </c>
      <c r="Z88" s="7">
        <f t="shared" si="6"/>
        <v>926425.76</v>
      </c>
      <c r="AA88" s="7">
        <f t="shared" si="6"/>
        <v>-498707.29738336895</v>
      </c>
      <c r="AB88" s="7">
        <f t="shared" si="6"/>
        <v>0</v>
      </c>
      <c r="AC88" s="14">
        <f t="shared" si="6"/>
        <v>765.26015084943901</v>
      </c>
    </row>
    <row r="89" spans="1:29" x14ac:dyDescent="0.35">
      <c r="A89" s="7" t="s">
        <v>121</v>
      </c>
      <c r="B89" s="7" t="s">
        <v>121</v>
      </c>
      <c r="C89" s="1">
        <v>997.5</v>
      </c>
      <c r="D89" s="7">
        <v>9688450.4199999999</v>
      </c>
      <c r="E89" s="22">
        <v>-1236575.426914494</v>
      </c>
      <c r="F89" s="7">
        <v>8451874.9930855054</v>
      </c>
      <c r="G89" s="7">
        <v>5227711.7236019997</v>
      </c>
      <c r="H89" s="7">
        <v>274331.17</v>
      </c>
      <c r="I89" s="7">
        <v>2949832.0994835058</v>
      </c>
      <c r="J89" s="7">
        <v>0</v>
      </c>
      <c r="K89" s="14">
        <v>8473.0576371784518</v>
      </c>
      <c r="L89" s="1">
        <v>1020</v>
      </c>
      <c r="M89" s="7">
        <v>10084697.66</v>
      </c>
      <c r="N89" s="22">
        <v>-684158.18909701414</v>
      </c>
      <c r="O89" s="7">
        <f t="shared" si="7"/>
        <v>9400539.4709029868</v>
      </c>
      <c r="P89" s="7">
        <v>5249649.5599723533</v>
      </c>
      <c r="Q89" s="7">
        <v>297261.61</v>
      </c>
      <c r="R89" s="7">
        <f t="shared" si="8"/>
        <v>3853628.3009306337</v>
      </c>
      <c r="S89" s="7">
        <v>0</v>
      </c>
      <c r="T89" s="14">
        <f t="shared" si="9"/>
        <v>9216.2151675519472</v>
      </c>
      <c r="U89" s="1">
        <f t="shared" si="6"/>
        <v>22.5</v>
      </c>
      <c r="V89" s="7">
        <f t="shared" si="6"/>
        <v>396247.24000000022</v>
      </c>
      <c r="W89" s="7">
        <f t="shared" si="6"/>
        <v>552417.23781747988</v>
      </c>
      <c r="X89" s="7">
        <f t="shared" si="6"/>
        <v>948664.47781748138</v>
      </c>
      <c r="Y89" s="7">
        <f t="shared" si="6"/>
        <v>21937.836370353587</v>
      </c>
      <c r="Z89" s="7">
        <f t="shared" si="6"/>
        <v>22930.440000000002</v>
      </c>
      <c r="AA89" s="7">
        <f t="shared" si="6"/>
        <v>903796.20144712785</v>
      </c>
      <c r="AB89" s="7">
        <f t="shared" si="6"/>
        <v>0</v>
      </c>
      <c r="AC89" s="14">
        <f t="shared" si="6"/>
        <v>743.15753037349532</v>
      </c>
    </row>
    <row r="90" spans="1:29" x14ac:dyDescent="0.35">
      <c r="A90" s="7" t="s">
        <v>122</v>
      </c>
      <c r="B90" s="7" t="s">
        <v>123</v>
      </c>
      <c r="C90" s="1">
        <v>7301.6</v>
      </c>
      <c r="D90" s="7">
        <v>66525372.780000001</v>
      </c>
      <c r="E90" s="22">
        <v>-8490897.6853776742</v>
      </c>
      <c r="F90" s="7">
        <v>58034475.094622329</v>
      </c>
      <c r="G90" s="7">
        <v>8978677.4275800008</v>
      </c>
      <c r="H90" s="7">
        <v>936389.26</v>
      </c>
      <c r="I90" s="7">
        <v>48119408.407042332</v>
      </c>
      <c r="J90" s="7">
        <v>0</v>
      </c>
      <c r="K90" s="14">
        <v>7948.1860269834451</v>
      </c>
      <c r="L90" s="1">
        <v>7109.5</v>
      </c>
      <c r="M90" s="7">
        <v>66091548.789999999</v>
      </c>
      <c r="N90" s="22">
        <v>-4483731.2787405225</v>
      </c>
      <c r="O90" s="7">
        <f t="shared" si="7"/>
        <v>61607817.511259474</v>
      </c>
      <c r="P90" s="7">
        <v>8997412.4621535689</v>
      </c>
      <c r="Q90" s="7">
        <v>1135883.21</v>
      </c>
      <c r="R90" s="7">
        <f t="shared" si="8"/>
        <v>51474521.839105904</v>
      </c>
      <c r="S90" s="7">
        <v>0</v>
      </c>
      <c r="T90" s="14">
        <f t="shared" si="9"/>
        <v>8665.5626290540094</v>
      </c>
      <c r="U90" s="1">
        <f t="shared" si="6"/>
        <v>-192.10000000000036</v>
      </c>
      <c r="V90" s="7">
        <f t="shared" si="6"/>
        <v>-433823.99000000209</v>
      </c>
      <c r="W90" s="7">
        <f t="shared" si="6"/>
        <v>4007166.4066371517</v>
      </c>
      <c r="X90" s="7">
        <f t="shared" si="6"/>
        <v>3573342.416637145</v>
      </c>
      <c r="Y90" s="7">
        <f t="shared" si="6"/>
        <v>18735.034573568031</v>
      </c>
      <c r="Z90" s="7">
        <f t="shared" si="6"/>
        <v>199493.94999999995</v>
      </c>
      <c r="AA90" s="7">
        <f t="shared" si="6"/>
        <v>3355113.4320635721</v>
      </c>
      <c r="AB90" s="7">
        <f t="shared" si="6"/>
        <v>0</v>
      </c>
      <c r="AC90" s="14">
        <f t="shared" si="6"/>
        <v>717.37660207056433</v>
      </c>
    </row>
    <row r="91" spans="1:29" x14ac:dyDescent="0.35">
      <c r="A91" s="7" t="s">
        <v>122</v>
      </c>
      <c r="B91" s="7" t="s">
        <v>124</v>
      </c>
      <c r="C91" s="1">
        <v>1389.2</v>
      </c>
      <c r="D91" s="7">
        <v>13404933.109999999</v>
      </c>
      <c r="E91" s="22">
        <v>-1710924.8811388854</v>
      </c>
      <c r="F91" s="7">
        <v>11694008.228861114</v>
      </c>
      <c r="G91" s="7">
        <v>1770343.2817199996</v>
      </c>
      <c r="H91" s="7">
        <v>198991.81</v>
      </c>
      <c r="I91" s="7">
        <v>9724673.1371411141</v>
      </c>
      <c r="J91" s="7">
        <v>0</v>
      </c>
      <c r="K91" s="14">
        <v>8417.8003375044009</v>
      </c>
      <c r="L91" s="1">
        <v>1393.3</v>
      </c>
      <c r="M91" s="7">
        <v>13724310.59</v>
      </c>
      <c r="N91" s="22">
        <v>-931073.96933696221</v>
      </c>
      <c r="O91" s="7">
        <f t="shared" si="7"/>
        <v>12793236.620663038</v>
      </c>
      <c r="P91" s="7">
        <v>1769680.2344886593</v>
      </c>
      <c r="Q91" s="7">
        <v>193437.76</v>
      </c>
      <c r="R91" s="7">
        <f t="shared" si="8"/>
        <v>10830118.626174379</v>
      </c>
      <c r="S91" s="7">
        <v>0</v>
      </c>
      <c r="T91" s="14">
        <f t="shared" si="9"/>
        <v>9181.9684351274227</v>
      </c>
      <c r="U91" s="1">
        <f t="shared" si="6"/>
        <v>4.0999999999999091</v>
      </c>
      <c r="V91" s="7">
        <f t="shared" si="6"/>
        <v>319377.48000000045</v>
      </c>
      <c r="W91" s="7">
        <f t="shared" si="6"/>
        <v>779850.91180192318</v>
      </c>
      <c r="X91" s="7">
        <f t="shared" si="6"/>
        <v>1099228.3918019235</v>
      </c>
      <c r="Y91" s="7">
        <f t="shared" si="6"/>
        <v>-663.04723134031519</v>
      </c>
      <c r="Z91" s="7">
        <f t="shared" si="6"/>
        <v>-5554.0499999999884</v>
      </c>
      <c r="AA91" s="7">
        <f t="shared" si="6"/>
        <v>1105445.489033265</v>
      </c>
      <c r="AB91" s="7">
        <f t="shared" si="6"/>
        <v>0</v>
      </c>
      <c r="AC91" s="14">
        <f t="shared" si="6"/>
        <v>764.16809762302182</v>
      </c>
    </row>
    <row r="92" spans="1:29" x14ac:dyDescent="0.35">
      <c r="A92" s="7" t="s">
        <v>122</v>
      </c>
      <c r="B92" s="7" t="s">
        <v>125</v>
      </c>
      <c r="C92" s="1">
        <v>796.8</v>
      </c>
      <c r="D92" s="7">
        <v>8200162.3399999999</v>
      </c>
      <c r="E92" s="22">
        <v>-1046619.3051286375</v>
      </c>
      <c r="F92" s="7">
        <v>7153543.0348713621</v>
      </c>
      <c r="G92" s="7">
        <v>505877.20085999998</v>
      </c>
      <c r="H92" s="7">
        <v>64624.65</v>
      </c>
      <c r="I92" s="7">
        <v>6583041.1840113616</v>
      </c>
      <c r="J92" s="7">
        <v>0</v>
      </c>
      <c r="K92" s="14">
        <v>8977.8401542060274</v>
      </c>
      <c r="L92" s="1">
        <v>779.3</v>
      </c>
      <c r="M92" s="7">
        <v>8339990.1500000004</v>
      </c>
      <c r="N92" s="22">
        <v>-565795.10367898678</v>
      </c>
      <c r="O92" s="7">
        <f t="shared" si="7"/>
        <v>7774195.0463210139</v>
      </c>
      <c r="P92" s="7">
        <v>486101.44365689997</v>
      </c>
      <c r="Q92" s="7">
        <v>61816.57</v>
      </c>
      <c r="R92" s="7">
        <f t="shared" si="8"/>
        <v>7226277.0326641137</v>
      </c>
      <c r="S92" s="7">
        <v>0</v>
      </c>
      <c r="T92" s="14">
        <f t="shared" si="9"/>
        <v>9975.8694293866483</v>
      </c>
      <c r="U92" s="1">
        <f t="shared" si="6"/>
        <v>-17.5</v>
      </c>
      <c r="V92" s="7">
        <f t="shared" si="6"/>
        <v>139827.81000000052</v>
      </c>
      <c r="W92" s="7">
        <f t="shared" si="6"/>
        <v>480824.20144965069</v>
      </c>
      <c r="X92" s="7">
        <f t="shared" si="6"/>
        <v>620652.01144965179</v>
      </c>
      <c r="Y92" s="7">
        <f t="shared" si="6"/>
        <v>-19775.757203100016</v>
      </c>
      <c r="Z92" s="7">
        <f t="shared" si="6"/>
        <v>-2808.0800000000017</v>
      </c>
      <c r="AA92" s="7">
        <f t="shared" si="6"/>
        <v>643235.84865275212</v>
      </c>
      <c r="AB92" s="7">
        <f t="shared" si="6"/>
        <v>0</v>
      </c>
      <c r="AC92" s="14">
        <f t="shared" si="6"/>
        <v>998.02927518062097</v>
      </c>
    </row>
    <row r="93" spans="1:29" x14ac:dyDescent="0.35">
      <c r="A93" s="7" t="s">
        <v>126</v>
      </c>
      <c r="B93" s="7" t="s">
        <v>127</v>
      </c>
      <c r="C93" s="1">
        <v>32210.3</v>
      </c>
      <c r="D93" s="7">
        <v>284879256.85000002</v>
      </c>
      <c r="E93" s="22">
        <v>-36360271.600416839</v>
      </c>
      <c r="F93" s="7">
        <v>248518985.24958318</v>
      </c>
      <c r="G93" s="7">
        <v>101298041.505</v>
      </c>
      <c r="H93" s="7">
        <v>7549613.7000000002</v>
      </c>
      <c r="I93" s="7">
        <v>139671330.0445832</v>
      </c>
      <c r="J93" s="7">
        <v>0</v>
      </c>
      <c r="K93" s="14">
        <v>7715.5129026920949</v>
      </c>
      <c r="L93" s="1">
        <v>32622.7</v>
      </c>
      <c r="M93" s="7">
        <v>294613005.55000001</v>
      </c>
      <c r="N93" s="22">
        <v>-19986905.622465294</v>
      </c>
      <c r="O93" s="7">
        <f t="shared" si="7"/>
        <v>274626099.9275347</v>
      </c>
      <c r="P93" s="7">
        <v>104904087.05844006</v>
      </c>
      <c r="Q93" s="7">
        <v>7889794.6100000003</v>
      </c>
      <c r="R93" s="7">
        <f t="shared" si="8"/>
        <v>161832218.25909463</v>
      </c>
      <c r="S93" s="7">
        <v>0</v>
      </c>
      <c r="T93" s="14">
        <f t="shared" si="9"/>
        <v>8418.2517059450838</v>
      </c>
      <c r="U93" s="1">
        <f t="shared" si="6"/>
        <v>412.40000000000146</v>
      </c>
      <c r="V93" s="7">
        <f t="shared" si="6"/>
        <v>9733748.6999999881</v>
      </c>
      <c r="W93" s="7">
        <f t="shared" si="6"/>
        <v>16373365.977951545</v>
      </c>
      <c r="X93" s="7">
        <f t="shared" ref="X93:AC124" si="10">O93-F93</f>
        <v>26107114.677951515</v>
      </c>
      <c r="Y93" s="7">
        <f t="shared" si="10"/>
        <v>3606045.5534400642</v>
      </c>
      <c r="Z93" s="7">
        <f t="shared" si="10"/>
        <v>340180.91000000015</v>
      </c>
      <c r="AA93" s="7">
        <f t="shared" si="10"/>
        <v>22160888.214511424</v>
      </c>
      <c r="AB93" s="7">
        <f t="shared" si="10"/>
        <v>0</v>
      </c>
      <c r="AC93" s="14">
        <f t="shared" si="10"/>
        <v>702.73880325298887</v>
      </c>
    </row>
    <row r="94" spans="1:29" x14ac:dyDescent="0.35">
      <c r="A94" s="7" t="s">
        <v>126</v>
      </c>
      <c r="B94" s="7" t="s">
        <v>128</v>
      </c>
      <c r="C94" s="1">
        <v>15268.4</v>
      </c>
      <c r="D94" s="7">
        <v>135079511.22</v>
      </c>
      <c r="E94" s="22">
        <v>-17240734.7938178</v>
      </c>
      <c r="F94" s="7">
        <v>117838776.4261822</v>
      </c>
      <c r="G94" s="7">
        <v>51802049.036399998</v>
      </c>
      <c r="H94" s="7">
        <v>4066382.74</v>
      </c>
      <c r="I94" s="7">
        <v>61970344.649782196</v>
      </c>
      <c r="J94" s="7">
        <v>0</v>
      </c>
      <c r="K94" s="14">
        <v>7717.8208866798223</v>
      </c>
      <c r="L94" s="1">
        <v>15212.2</v>
      </c>
      <c r="M94" s="7">
        <v>137419627</v>
      </c>
      <c r="N94" s="22">
        <v>-9322715.1000883002</v>
      </c>
      <c r="O94" s="7">
        <f t="shared" si="7"/>
        <v>128096911.8999117</v>
      </c>
      <c r="P94" s="7">
        <v>52403152.142744005</v>
      </c>
      <c r="Q94" s="7">
        <v>3264727.01</v>
      </c>
      <c r="R94" s="7">
        <f t="shared" si="8"/>
        <v>72429032.747167692</v>
      </c>
      <c r="S94" s="7">
        <v>0</v>
      </c>
      <c r="T94" s="14">
        <f t="shared" si="9"/>
        <v>8420.6697190354917</v>
      </c>
      <c r="U94" s="1">
        <f t="shared" ref="U94:AC125" si="11">L94-C94</f>
        <v>-56.199999999998909</v>
      </c>
      <c r="V94" s="7">
        <f t="shared" si="11"/>
        <v>2340115.7800000012</v>
      </c>
      <c r="W94" s="7">
        <f t="shared" si="11"/>
        <v>7918019.6937294994</v>
      </c>
      <c r="X94" s="7">
        <f t="shared" si="10"/>
        <v>10258135.473729506</v>
      </c>
      <c r="Y94" s="7">
        <f t="shared" si="10"/>
        <v>601103.10634400696</v>
      </c>
      <c r="Z94" s="7">
        <f t="shared" si="10"/>
        <v>-801655.73000000045</v>
      </c>
      <c r="AA94" s="7">
        <f t="shared" si="10"/>
        <v>10458688.097385496</v>
      </c>
      <c r="AB94" s="7">
        <f t="shared" si="10"/>
        <v>0</v>
      </c>
      <c r="AC94" s="14">
        <f t="shared" si="10"/>
        <v>702.8488323556694</v>
      </c>
    </row>
    <row r="95" spans="1:29" x14ac:dyDescent="0.35">
      <c r="A95" s="7" t="s">
        <v>126</v>
      </c>
      <c r="B95" s="7" t="s">
        <v>129</v>
      </c>
      <c r="C95" s="1">
        <v>1066.9000000000001</v>
      </c>
      <c r="D95" s="7">
        <v>10476187.58</v>
      </c>
      <c r="E95" s="22">
        <v>-724747.58</v>
      </c>
      <c r="F95" s="7">
        <v>9751440</v>
      </c>
      <c r="G95" s="7">
        <v>9088364.3751039989</v>
      </c>
      <c r="H95" s="7">
        <v>663075.62</v>
      </c>
      <c r="I95" s="7">
        <v>4.8960010753944516E-3</v>
      </c>
      <c r="J95" s="7">
        <v>327101.99612896948</v>
      </c>
      <c r="K95" s="14">
        <v>9139.9756303308641</v>
      </c>
      <c r="L95" s="1">
        <v>1050.8</v>
      </c>
      <c r="M95" s="7">
        <v>10539942.130000001</v>
      </c>
      <c r="N95" s="22">
        <v>-361804.289683196</v>
      </c>
      <c r="O95" s="7">
        <f t="shared" si="7"/>
        <v>10178137.840316804</v>
      </c>
      <c r="P95" s="7">
        <v>9519179.6403168049</v>
      </c>
      <c r="Q95" s="7">
        <v>658958.19999999995</v>
      </c>
      <c r="R95" s="7">
        <f t="shared" si="8"/>
        <v>0</v>
      </c>
      <c r="S95" s="7">
        <v>327101.99612896948</v>
      </c>
      <c r="T95" s="14">
        <f t="shared" si="9"/>
        <v>9686.0847357411531</v>
      </c>
      <c r="U95" s="1">
        <f t="shared" si="11"/>
        <v>-16.100000000000136</v>
      </c>
      <c r="V95" s="7">
        <f t="shared" si="11"/>
        <v>63754.550000000745</v>
      </c>
      <c r="W95" s="7">
        <f t="shared" si="11"/>
        <v>362943.29031680396</v>
      </c>
      <c r="X95" s="7">
        <f t="shared" si="10"/>
        <v>426697.84031680413</v>
      </c>
      <c r="Y95" s="7">
        <f t="shared" si="10"/>
        <v>430815.26521280594</v>
      </c>
      <c r="Z95" s="7">
        <f t="shared" si="10"/>
        <v>-4117.4200000000419</v>
      </c>
      <c r="AA95" s="7">
        <f t="shared" si="10"/>
        <v>-4.8960010753944516E-3</v>
      </c>
      <c r="AB95" s="7">
        <f t="shared" si="10"/>
        <v>0</v>
      </c>
      <c r="AC95" s="14">
        <f t="shared" si="10"/>
        <v>546.10910541028898</v>
      </c>
    </row>
    <row r="96" spans="1:29" x14ac:dyDescent="0.35">
      <c r="A96" s="7" t="s">
        <v>49</v>
      </c>
      <c r="B96" s="7" t="s">
        <v>130</v>
      </c>
      <c r="C96" s="1">
        <v>966.1</v>
      </c>
      <c r="D96" s="7">
        <v>9843380.6099999994</v>
      </c>
      <c r="E96" s="22">
        <v>-1256349.7827233141</v>
      </c>
      <c r="F96" s="7">
        <v>8587030.8272766843</v>
      </c>
      <c r="G96" s="7">
        <v>1612507.2639899999</v>
      </c>
      <c r="H96" s="7">
        <v>226169.73</v>
      </c>
      <c r="I96" s="7">
        <v>6748353.833286684</v>
      </c>
      <c r="J96" s="7">
        <v>0</v>
      </c>
      <c r="K96" s="14">
        <v>8888.3457481385813</v>
      </c>
      <c r="L96" s="1">
        <v>924.1</v>
      </c>
      <c r="M96" s="7">
        <v>9776285.4299999997</v>
      </c>
      <c r="N96" s="22">
        <v>-663235.12725758052</v>
      </c>
      <c r="O96" s="7">
        <f t="shared" si="7"/>
        <v>9113050.3027424198</v>
      </c>
      <c r="P96" s="7">
        <v>1586759.43051629</v>
      </c>
      <c r="Q96" s="7">
        <v>215453.34</v>
      </c>
      <c r="R96" s="7">
        <f t="shared" si="8"/>
        <v>7310837.5322261304</v>
      </c>
      <c r="S96" s="7">
        <v>0</v>
      </c>
      <c r="T96" s="14">
        <f t="shared" si="9"/>
        <v>9861.5412863785514</v>
      </c>
      <c r="U96" s="1">
        <f t="shared" si="11"/>
        <v>-42</v>
      </c>
      <c r="V96" s="7">
        <f t="shared" si="11"/>
        <v>-67095.179999999702</v>
      </c>
      <c r="W96" s="7">
        <f t="shared" si="11"/>
        <v>593114.65546573361</v>
      </c>
      <c r="X96" s="7">
        <f t="shared" si="10"/>
        <v>526019.47546573542</v>
      </c>
      <c r="Y96" s="7">
        <f t="shared" si="10"/>
        <v>-25747.833473709878</v>
      </c>
      <c r="Z96" s="7">
        <f t="shared" si="10"/>
        <v>-10716.390000000014</v>
      </c>
      <c r="AA96" s="7">
        <f t="shared" si="10"/>
        <v>562483.69893944636</v>
      </c>
      <c r="AB96" s="7">
        <f t="shared" si="10"/>
        <v>0</v>
      </c>
      <c r="AC96" s="14">
        <f t="shared" si="10"/>
        <v>973.19553823997012</v>
      </c>
    </row>
    <row r="97" spans="1:29" x14ac:dyDescent="0.35">
      <c r="A97" s="7" t="s">
        <v>49</v>
      </c>
      <c r="B97" s="7" t="s">
        <v>131</v>
      </c>
      <c r="C97" s="1">
        <v>207.5</v>
      </c>
      <c r="D97" s="7">
        <v>3083373.04</v>
      </c>
      <c r="E97" s="22">
        <v>-393543.15375385294</v>
      </c>
      <c r="F97" s="7">
        <v>2689829.8862461471</v>
      </c>
      <c r="G97" s="7">
        <v>145822.5048</v>
      </c>
      <c r="H97" s="7">
        <v>47545.91</v>
      </c>
      <c r="I97" s="7">
        <v>2496461.4714461472</v>
      </c>
      <c r="J97" s="7">
        <v>0</v>
      </c>
      <c r="K97" s="14">
        <v>12963.035596366974</v>
      </c>
      <c r="L97" s="1">
        <v>204.3</v>
      </c>
      <c r="M97" s="7">
        <v>3113905.62</v>
      </c>
      <c r="N97" s="22">
        <v>-211251.15514848416</v>
      </c>
      <c r="O97" s="7">
        <f t="shared" si="7"/>
        <v>2902654.4648515158</v>
      </c>
      <c r="P97" s="7">
        <v>149684.76316079998</v>
      </c>
      <c r="Q97" s="7">
        <v>51985.79</v>
      </c>
      <c r="R97" s="7">
        <f t="shared" si="8"/>
        <v>2700983.9116907157</v>
      </c>
      <c r="S97" s="7">
        <v>0</v>
      </c>
      <c r="T97" s="14">
        <f t="shared" si="9"/>
        <v>14207.804526928614</v>
      </c>
      <c r="U97" s="1">
        <f t="shared" si="11"/>
        <v>-3.1999999999999886</v>
      </c>
      <c r="V97" s="7">
        <f t="shared" si="11"/>
        <v>30532.580000000075</v>
      </c>
      <c r="W97" s="7">
        <f t="shared" si="11"/>
        <v>182291.99860536878</v>
      </c>
      <c r="X97" s="7">
        <f t="shared" si="10"/>
        <v>212824.57860536873</v>
      </c>
      <c r="Y97" s="7">
        <f t="shared" si="10"/>
        <v>3862.2583607999841</v>
      </c>
      <c r="Z97" s="7">
        <f t="shared" si="10"/>
        <v>4439.8799999999974</v>
      </c>
      <c r="AA97" s="7">
        <f t="shared" si="10"/>
        <v>204522.44024456851</v>
      </c>
      <c r="AB97" s="7">
        <f t="shared" si="10"/>
        <v>0</v>
      </c>
      <c r="AC97" s="14">
        <f t="shared" si="10"/>
        <v>1244.7689305616404</v>
      </c>
    </row>
    <row r="98" spans="1:29" x14ac:dyDescent="0.35">
      <c r="A98" s="7" t="s">
        <v>49</v>
      </c>
      <c r="B98" s="7" t="s">
        <v>132</v>
      </c>
      <c r="C98" s="1">
        <v>358.9</v>
      </c>
      <c r="D98" s="7">
        <v>4053889.37</v>
      </c>
      <c r="E98" s="22">
        <v>-517414.00957408</v>
      </c>
      <c r="F98" s="7">
        <v>3536475.3604259202</v>
      </c>
      <c r="G98" s="7">
        <v>1162322.5459</v>
      </c>
      <c r="H98" s="7">
        <v>173670.03</v>
      </c>
      <c r="I98" s="7">
        <v>2200482.7845259202</v>
      </c>
      <c r="J98" s="7">
        <v>0</v>
      </c>
      <c r="K98" s="14">
        <v>9853.6510460460304</v>
      </c>
      <c r="L98" s="1">
        <v>357.6</v>
      </c>
      <c r="M98" s="7">
        <v>4138118.76</v>
      </c>
      <c r="N98" s="22">
        <v>-280735.02375181584</v>
      </c>
      <c r="O98" s="7">
        <f t="shared" si="7"/>
        <v>3857383.736248184</v>
      </c>
      <c r="P98" s="7">
        <v>1186534.2826769401</v>
      </c>
      <c r="Q98" s="7">
        <v>204737.85</v>
      </c>
      <c r="R98" s="7">
        <f t="shared" si="8"/>
        <v>2466111.603571244</v>
      </c>
      <c r="S98" s="7">
        <v>0</v>
      </c>
      <c r="T98" s="14">
        <f t="shared" si="9"/>
        <v>10786.867271387538</v>
      </c>
      <c r="U98" s="1">
        <f t="shared" si="11"/>
        <v>-1.2999999999999545</v>
      </c>
      <c r="V98" s="7">
        <f t="shared" si="11"/>
        <v>84229.389999999665</v>
      </c>
      <c r="W98" s="7">
        <f t="shared" si="11"/>
        <v>236678.98582226416</v>
      </c>
      <c r="X98" s="7">
        <f t="shared" si="10"/>
        <v>320908.37582226377</v>
      </c>
      <c r="Y98" s="7">
        <f t="shared" si="10"/>
        <v>24211.736776940059</v>
      </c>
      <c r="Z98" s="7">
        <f t="shared" si="10"/>
        <v>31067.820000000007</v>
      </c>
      <c r="AA98" s="7">
        <f t="shared" si="10"/>
        <v>265628.81904532388</v>
      </c>
      <c r="AB98" s="7">
        <f t="shared" si="10"/>
        <v>0</v>
      </c>
      <c r="AC98" s="14">
        <f t="shared" si="10"/>
        <v>933.21622534150811</v>
      </c>
    </row>
    <row r="99" spans="1:29" x14ac:dyDescent="0.35">
      <c r="A99" s="7" t="s">
        <v>49</v>
      </c>
      <c r="B99" s="7" t="s">
        <v>133</v>
      </c>
      <c r="C99" s="1">
        <v>110.1</v>
      </c>
      <c r="D99" s="7">
        <v>1921789.17</v>
      </c>
      <c r="E99" s="22">
        <v>-245285.58854228011</v>
      </c>
      <c r="F99" s="7">
        <v>1676503.5814577199</v>
      </c>
      <c r="G99" s="7">
        <v>362046.9204</v>
      </c>
      <c r="H99" s="7">
        <v>63621.2</v>
      </c>
      <c r="I99" s="7">
        <v>1250835.46105772</v>
      </c>
      <c r="J99" s="7">
        <v>0</v>
      </c>
      <c r="K99" s="14">
        <v>15227.098832495187</v>
      </c>
      <c r="L99" s="1">
        <v>108.5</v>
      </c>
      <c r="M99" s="7">
        <v>1957667</v>
      </c>
      <c r="N99" s="22">
        <v>-132810.51695653755</v>
      </c>
      <c r="O99" s="7">
        <f t="shared" si="7"/>
        <v>1824856.4830434625</v>
      </c>
      <c r="P99" s="7">
        <v>353232.79747559997</v>
      </c>
      <c r="Q99" s="7">
        <v>61606.64</v>
      </c>
      <c r="R99" s="7">
        <f t="shared" si="8"/>
        <v>1410017.0455678627</v>
      </c>
      <c r="S99" s="7">
        <v>0</v>
      </c>
      <c r="T99" s="14">
        <f t="shared" si="9"/>
        <v>16818.95376076924</v>
      </c>
      <c r="U99" s="1">
        <f t="shared" si="11"/>
        <v>-1.5999999999999943</v>
      </c>
      <c r="V99" s="7">
        <f t="shared" si="11"/>
        <v>35877.830000000075</v>
      </c>
      <c r="W99" s="7">
        <f t="shared" si="11"/>
        <v>112475.07158574255</v>
      </c>
      <c r="X99" s="7">
        <f t="shared" si="10"/>
        <v>148352.9015857426</v>
      </c>
      <c r="Y99" s="7">
        <f t="shared" si="10"/>
        <v>-8814.1229244000278</v>
      </c>
      <c r="Z99" s="7">
        <f t="shared" si="10"/>
        <v>-2014.5599999999977</v>
      </c>
      <c r="AA99" s="7">
        <f t="shared" si="10"/>
        <v>159181.58451014268</v>
      </c>
      <c r="AB99" s="7">
        <f t="shared" si="10"/>
        <v>0</v>
      </c>
      <c r="AC99" s="14">
        <f t="shared" si="10"/>
        <v>1591.8549282740532</v>
      </c>
    </row>
    <row r="100" spans="1:29" x14ac:dyDescent="0.35">
      <c r="A100" s="7" t="s">
        <v>49</v>
      </c>
      <c r="B100" s="7" t="s">
        <v>134</v>
      </c>
      <c r="C100" s="1">
        <v>593.9</v>
      </c>
      <c r="D100" s="7">
        <v>5225866.8099999996</v>
      </c>
      <c r="E100" s="22">
        <v>-666998.14742655563</v>
      </c>
      <c r="F100" s="7">
        <v>4558868.6625734437</v>
      </c>
      <c r="G100" s="7">
        <v>352785.12895999994</v>
      </c>
      <c r="H100" s="7">
        <v>36485.64</v>
      </c>
      <c r="I100" s="7">
        <v>4169597.8936134432</v>
      </c>
      <c r="J100" s="7">
        <v>0</v>
      </c>
      <c r="K100" s="14">
        <v>7676.1553503509749</v>
      </c>
      <c r="L100" s="1">
        <v>560.4</v>
      </c>
      <c r="M100" s="7">
        <v>5034079.7</v>
      </c>
      <c r="N100" s="22">
        <v>-341518.10668382898</v>
      </c>
      <c r="O100" s="7">
        <f t="shared" si="7"/>
        <v>4692561.5933161713</v>
      </c>
      <c r="P100" s="7">
        <v>354906.05403519992</v>
      </c>
      <c r="Q100" s="7">
        <v>36329.660000000003</v>
      </c>
      <c r="R100" s="7">
        <f t="shared" si="8"/>
        <v>4301325.8792809714</v>
      </c>
      <c r="S100" s="7">
        <v>0</v>
      </c>
      <c r="T100" s="14">
        <f t="shared" si="9"/>
        <v>8373.593135824718</v>
      </c>
      <c r="U100" s="1">
        <f t="shared" si="11"/>
        <v>-33.5</v>
      </c>
      <c r="V100" s="7">
        <f t="shared" si="11"/>
        <v>-191787.1099999994</v>
      </c>
      <c r="W100" s="7">
        <f t="shared" si="11"/>
        <v>325480.04074272665</v>
      </c>
      <c r="X100" s="7">
        <f t="shared" si="10"/>
        <v>133692.93074272759</v>
      </c>
      <c r="Y100" s="7">
        <f t="shared" si="10"/>
        <v>2120.9250751999789</v>
      </c>
      <c r="Z100" s="7">
        <f t="shared" si="10"/>
        <v>-155.97999999999593</v>
      </c>
      <c r="AA100" s="7">
        <f t="shared" si="10"/>
        <v>131727.98566752812</v>
      </c>
      <c r="AB100" s="7">
        <f t="shared" si="10"/>
        <v>0</v>
      </c>
      <c r="AC100" s="14">
        <f t="shared" si="10"/>
        <v>697.43778547374313</v>
      </c>
    </row>
    <row r="101" spans="1:29" x14ac:dyDescent="0.35">
      <c r="A101" s="7" t="s">
        <v>49</v>
      </c>
      <c r="B101" s="7" t="s">
        <v>135</v>
      </c>
      <c r="C101" s="1">
        <v>50</v>
      </c>
      <c r="D101" s="7">
        <v>879868.38</v>
      </c>
      <c r="E101" s="22">
        <v>-112301.09774634779</v>
      </c>
      <c r="F101" s="7">
        <v>767567.28225365223</v>
      </c>
      <c r="G101" s="7">
        <v>242896.54145999998</v>
      </c>
      <c r="H101" s="7">
        <v>27690</v>
      </c>
      <c r="I101" s="7">
        <v>496980.74079365225</v>
      </c>
      <c r="J101" s="7">
        <v>0</v>
      </c>
      <c r="K101" s="14">
        <v>15351.345645073045</v>
      </c>
      <c r="L101" s="1">
        <v>50</v>
      </c>
      <c r="M101" s="7">
        <v>899355.91</v>
      </c>
      <c r="N101" s="22">
        <v>-61013.401837502119</v>
      </c>
      <c r="O101" s="7">
        <f t="shared" si="7"/>
        <v>838342.50816249789</v>
      </c>
      <c r="P101" s="7">
        <v>248267.33618262998</v>
      </c>
      <c r="Q101" s="7">
        <v>27145.78</v>
      </c>
      <c r="R101" s="7">
        <f t="shared" si="8"/>
        <v>562929.39197986783</v>
      </c>
      <c r="S101" s="7">
        <v>0</v>
      </c>
      <c r="T101" s="14">
        <f t="shared" si="9"/>
        <v>16766.850163249957</v>
      </c>
      <c r="U101" s="1">
        <f t="shared" si="11"/>
        <v>0</v>
      </c>
      <c r="V101" s="7">
        <f t="shared" si="11"/>
        <v>19487.530000000028</v>
      </c>
      <c r="W101" s="7">
        <f t="shared" si="11"/>
        <v>51287.695908845672</v>
      </c>
      <c r="X101" s="7">
        <f t="shared" si="10"/>
        <v>70775.225908845663</v>
      </c>
      <c r="Y101" s="7">
        <f t="shared" si="10"/>
        <v>5370.7947226300021</v>
      </c>
      <c r="Z101" s="7">
        <f t="shared" si="10"/>
        <v>-544.22000000000116</v>
      </c>
      <c r="AA101" s="7">
        <f t="shared" si="10"/>
        <v>65948.651186215575</v>
      </c>
      <c r="AB101" s="7">
        <f t="shared" si="10"/>
        <v>0</v>
      </c>
      <c r="AC101" s="14">
        <f t="shared" si="10"/>
        <v>1415.5045181769128</v>
      </c>
    </row>
    <row r="102" spans="1:29" x14ac:dyDescent="0.35">
      <c r="A102" s="7" t="s">
        <v>136</v>
      </c>
      <c r="B102" s="7" t="s">
        <v>137</v>
      </c>
      <c r="C102" s="1">
        <v>200.6</v>
      </c>
      <c r="D102" s="7">
        <v>2953331.67</v>
      </c>
      <c r="E102" s="22">
        <v>-376945.45694442902</v>
      </c>
      <c r="F102" s="7">
        <v>2576386.2130555711</v>
      </c>
      <c r="G102" s="7">
        <v>1202282.1921039999</v>
      </c>
      <c r="H102" s="7">
        <v>136785.37</v>
      </c>
      <c r="I102" s="7">
        <v>1237318.6509515713</v>
      </c>
      <c r="J102" s="7">
        <v>0</v>
      </c>
      <c r="K102" s="14">
        <v>12843.400862689787</v>
      </c>
      <c r="L102" s="1">
        <v>203</v>
      </c>
      <c r="M102" s="7">
        <v>3033521.7</v>
      </c>
      <c r="N102" s="22">
        <v>-205797.81197510843</v>
      </c>
      <c r="O102" s="7">
        <f t="shared" si="7"/>
        <v>2827723.8880248917</v>
      </c>
      <c r="P102" s="7">
        <v>1126991.0312881428</v>
      </c>
      <c r="Q102" s="7">
        <v>105562.53</v>
      </c>
      <c r="R102" s="7">
        <f t="shared" si="8"/>
        <v>1595170.3267367489</v>
      </c>
      <c r="S102" s="7">
        <v>0</v>
      </c>
      <c r="T102" s="14">
        <f t="shared" si="9"/>
        <v>13929.674325245773</v>
      </c>
      <c r="U102" s="1">
        <f t="shared" si="11"/>
        <v>2.4000000000000057</v>
      </c>
      <c r="V102" s="7">
        <f t="shared" si="11"/>
        <v>80190.030000000261</v>
      </c>
      <c r="W102" s="7">
        <f t="shared" si="11"/>
        <v>171147.64496932059</v>
      </c>
      <c r="X102" s="7">
        <f t="shared" si="10"/>
        <v>251337.67496932065</v>
      </c>
      <c r="Y102" s="7">
        <f t="shared" si="10"/>
        <v>-75291.160815857118</v>
      </c>
      <c r="Z102" s="7">
        <f t="shared" si="10"/>
        <v>-31222.839999999997</v>
      </c>
      <c r="AA102" s="7">
        <f t="shared" si="10"/>
        <v>357851.67578517762</v>
      </c>
      <c r="AB102" s="7">
        <f t="shared" si="10"/>
        <v>0</v>
      </c>
      <c r="AC102" s="14">
        <f t="shared" si="10"/>
        <v>1086.273462555986</v>
      </c>
    </row>
    <row r="103" spans="1:29" x14ac:dyDescent="0.35">
      <c r="A103" s="7" t="s">
        <v>136</v>
      </c>
      <c r="B103" s="7" t="s">
        <v>138</v>
      </c>
      <c r="C103" s="1">
        <v>481.9</v>
      </c>
      <c r="D103" s="7">
        <v>4943490.8600000003</v>
      </c>
      <c r="E103" s="22">
        <v>-630957.38282700523</v>
      </c>
      <c r="F103" s="7">
        <v>4312533.477172995</v>
      </c>
      <c r="G103" s="7">
        <v>1822328.0936960003</v>
      </c>
      <c r="H103" s="7">
        <v>200831.78</v>
      </c>
      <c r="I103" s="7">
        <v>2289373.6034769951</v>
      </c>
      <c r="J103" s="7">
        <v>0</v>
      </c>
      <c r="K103" s="14">
        <v>8949.0215338721628</v>
      </c>
      <c r="L103" s="1">
        <v>475.8</v>
      </c>
      <c r="M103" s="7">
        <v>4996052.97</v>
      </c>
      <c r="N103" s="22">
        <v>-338938.32694117271</v>
      </c>
      <c r="O103" s="7">
        <f t="shared" si="7"/>
        <v>4657114.6430588271</v>
      </c>
      <c r="P103" s="7">
        <v>1803901.5235957764</v>
      </c>
      <c r="Q103" s="7">
        <v>194086.27</v>
      </c>
      <c r="R103" s="7">
        <f t="shared" si="8"/>
        <v>2659126.8494630507</v>
      </c>
      <c r="S103" s="7">
        <v>0</v>
      </c>
      <c r="T103" s="14">
        <f t="shared" si="9"/>
        <v>9787.9668832678162</v>
      </c>
      <c r="U103" s="1">
        <f t="shared" si="11"/>
        <v>-6.0999999999999659</v>
      </c>
      <c r="V103" s="7">
        <f t="shared" si="11"/>
        <v>52562.109999999404</v>
      </c>
      <c r="W103" s="7">
        <f t="shared" si="11"/>
        <v>292019.05588583252</v>
      </c>
      <c r="X103" s="7">
        <f t="shared" si="10"/>
        <v>344581.16588583216</v>
      </c>
      <c r="Y103" s="7">
        <f t="shared" si="10"/>
        <v>-18426.570100223878</v>
      </c>
      <c r="Z103" s="7">
        <f t="shared" si="10"/>
        <v>-6745.5100000000093</v>
      </c>
      <c r="AA103" s="7">
        <f t="shared" si="10"/>
        <v>369753.24598605558</v>
      </c>
      <c r="AB103" s="7">
        <f t="shared" si="10"/>
        <v>0</v>
      </c>
      <c r="AC103" s="14">
        <f t="shared" si="10"/>
        <v>838.94534939565347</v>
      </c>
    </row>
    <row r="104" spans="1:29" x14ac:dyDescent="0.35">
      <c r="A104" s="7" t="s">
        <v>136</v>
      </c>
      <c r="B104" s="7" t="s">
        <v>139</v>
      </c>
      <c r="C104" s="1">
        <v>50</v>
      </c>
      <c r="D104" s="7">
        <v>947511.26</v>
      </c>
      <c r="E104" s="22">
        <v>-120934.62731894644</v>
      </c>
      <c r="F104" s="7">
        <v>826576.6326810536</v>
      </c>
      <c r="G104" s="7">
        <v>180959.454</v>
      </c>
      <c r="H104" s="7">
        <v>19713.95</v>
      </c>
      <c r="I104" s="7">
        <v>625903.22868105362</v>
      </c>
      <c r="J104" s="7">
        <v>0</v>
      </c>
      <c r="K104" s="14">
        <v>16531.53265362107</v>
      </c>
      <c r="L104" s="1">
        <v>50</v>
      </c>
      <c r="M104" s="7">
        <v>969566.88</v>
      </c>
      <c r="N104" s="22">
        <v>-65776.599675397913</v>
      </c>
      <c r="O104" s="7">
        <f t="shared" si="7"/>
        <v>903790.28032460203</v>
      </c>
      <c r="P104" s="7">
        <v>181651.76931599999</v>
      </c>
      <c r="Q104" s="7">
        <v>22772.67</v>
      </c>
      <c r="R104" s="7">
        <f t="shared" si="8"/>
        <v>699365.84100860206</v>
      </c>
      <c r="S104" s="7">
        <v>0</v>
      </c>
      <c r="T104" s="14">
        <f t="shared" si="9"/>
        <v>18075.805606492042</v>
      </c>
      <c r="U104" s="1">
        <f t="shared" si="11"/>
        <v>0</v>
      </c>
      <c r="V104" s="7">
        <f t="shared" si="11"/>
        <v>22055.619999999995</v>
      </c>
      <c r="W104" s="7">
        <f t="shared" si="11"/>
        <v>55158.027643548528</v>
      </c>
      <c r="X104" s="7">
        <f t="shared" si="10"/>
        <v>77213.647643548436</v>
      </c>
      <c r="Y104" s="7">
        <f t="shared" si="10"/>
        <v>692.31531599999289</v>
      </c>
      <c r="Z104" s="7">
        <f t="shared" si="10"/>
        <v>3058.7199999999975</v>
      </c>
      <c r="AA104" s="7">
        <f t="shared" si="10"/>
        <v>73462.612327548442</v>
      </c>
      <c r="AB104" s="7">
        <f t="shared" si="10"/>
        <v>0</v>
      </c>
      <c r="AC104" s="14">
        <f t="shared" si="10"/>
        <v>1544.2729528709715</v>
      </c>
    </row>
    <row r="105" spans="1:29" x14ac:dyDescent="0.35">
      <c r="A105" s="7" t="s">
        <v>140</v>
      </c>
      <c r="B105" s="7" t="s">
        <v>141</v>
      </c>
      <c r="C105" s="1">
        <v>2133.6</v>
      </c>
      <c r="D105" s="7">
        <v>19126722.670000002</v>
      </c>
      <c r="E105" s="22">
        <v>-2441219.6198378629</v>
      </c>
      <c r="F105" s="7">
        <v>16685503.050162138</v>
      </c>
      <c r="G105" s="7">
        <v>5754874.3571500005</v>
      </c>
      <c r="H105" s="7">
        <v>654956.89</v>
      </c>
      <c r="I105" s="7">
        <v>10275671.803012136</v>
      </c>
      <c r="J105" s="7">
        <v>0</v>
      </c>
      <c r="K105" s="14">
        <v>7820.3520107621571</v>
      </c>
      <c r="L105" s="1">
        <v>2115.4</v>
      </c>
      <c r="M105" s="7">
        <v>19397208.280000001</v>
      </c>
      <c r="N105" s="22">
        <v>-1315930.2675993571</v>
      </c>
      <c r="O105" s="7">
        <f t="shared" si="7"/>
        <v>18081278.012400646</v>
      </c>
      <c r="P105" s="7">
        <v>5991874.2565257</v>
      </c>
      <c r="Q105" s="7">
        <v>588626.91</v>
      </c>
      <c r="R105" s="7">
        <f t="shared" si="8"/>
        <v>11500776.845874947</v>
      </c>
      <c r="S105" s="7">
        <v>0</v>
      </c>
      <c r="T105" s="14">
        <f t="shared" si="9"/>
        <v>8547.4510789451851</v>
      </c>
      <c r="U105" s="1">
        <f t="shared" si="11"/>
        <v>-18.199999999999818</v>
      </c>
      <c r="V105" s="7">
        <f t="shared" si="11"/>
        <v>270485.6099999994</v>
      </c>
      <c r="W105" s="7">
        <f t="shared" si="11"/>
        <v>1125289.3522385058</v>
      </c>
      <c r="X105" s="7">
        <f t="shared" si="10"/>
        <v>1395774.9622385073</v>
      </c>
      <c r="Y105" s="7">
        <f t="shared" si="10"/>
        <v>236999.89937569946</v>
      </c>
      <c r="Z105" s="7">
        <f t="shared" si="10"/>
        <v>-66329.979999999981</v>
      </c>
      <c r="AA105" s="7">
        <f t="shared" si="10"/>
        <v>1225105.0428628102</v>
      </c>
      <c r="AB105" s="7">
        <f t="shared" si="10"/>
        <v>0</v>
      </c>
      <c r="AC105" s="14">
        <f t="shared" si="10"/>
        <v>727.09906818302807</v>
      </c>
    </row>
    <row r="106" spans="1:29" x14ac:dyDescent="0.35">
      <c r="A106" s="7" t="s">
        <v>140</v>
      </c>
      <c r="B106" s="7" t="s">
        <v>142</v>
      </c>
      <c r="C106" s="1">
        <v>191</v>
      </c>
      <c r="D106" s="7">
        <v>2832604.63</v>
      </c>
      <c r="E106" s="22">
        <v>-361536.58508604125</v>
      </c>
      <c r="F106" s="7">
        <v>2471068.0449139588</v>
      </c>
      <c r="G106" s="7">
        <v>1152522.27</v>
      </c>
      <c r="H106" s="7">
        <v>128330.92</v>
      </c>
      <c r="I106" s="7">
        <v>1190214.8549139588</v>
      </c>
      <c r="J106" s="7">
        <v>0</v>
      </c>
      <c r="K106" s="14">
        <v>12937.529030963135</v>
      </c>
      <c r="L106" s="1">
        <v>190.3</v>
      </c>
      <c r="M106" s="7">
        <v>2885193.19</v>
      </c>
      <c r="N106" s="22">
        <v>-195735.0249472365</v>
      </c>
      <c r="O106" s="7">
        <f t="shared" si="7"/>
        <v>2689458.1650527637</v>
      </c>
      <c r="P106" s="7">
        <v>1129507.2469800001</v>
      </c>
      <c r="Q106" s="7">
        <v>114928.32000000001</v>
      </c>
      <c r="R106" s="7">
        <f t="shared" si="8"/>
        <v>1445022.5980727635</v>
      </c>
      <c r="S106" s="7">
        <v>0</v>
      </c>
      <c r="T106" s="14">
        <f t="shared" si="9"/>
        <v>14132.728140056561</v>
      </c>
      <c r="U106" s="1">
        <f t="shared" si="11"/>
        <v>-0.69999999999998863</v>
      </c>
      <c r="V106" s="7">
        <f t="shared" si="11"/>
        <v>52588.560000000056</v>
      </c>
      <c r="W106" s="7">
        <f t="shared" si="11"/>
        <v>165801.56013880475</v>
      </c>
      <c r="X106" s="7">
        <f t="shared" si="10"/>
        <v>218390.12013880489</v>
      </c>
      <c r="Y106" s="7">
        <f t="shared" si="10"/>
        <v>-23015.023019999964</v>
      </c>
      <c r="Z106" s="7">
        <f t="shared" si="10"/>
        <v>-13402.599999999991</v>
      </c>
      <c r="AA106" s="7">
        <f t="shared" si="10"/>
        <v>254807.74315880472</v>
      </c>
      <c r="AB106" s="7">
        <f t="shared" si="10"/>
        <v>0</v>
      </c>
      <c r="AC106" s="14">
        <f t="shared" si="10"/>
        <v>1195.1991090934262</v>
      </c>
    </row>
    <row r="107" spans="1:29" x14ac:dyDescent="0.35">
      <c r="A107" s="7" t="s">
        <v>140</v>
      </c>
      <c r="B107" s="7" t="s">
        <v>143</v>
      </c>
      <c r="C107" s="1">
        <v>311</v>
      </c>
      <c r="D107" s="7">
        <v>3775643.33</v>
      </c>
      <c r="E107" s="22">
        <v>-481900.36179920007</v>
      </c>
      <c r="F107" s="7">
        <v>3293742.9682008</v>
      </c>
      <c r="G107" s="7">
        <v>739297.77300000004</v>
      </c>
      <c r="H107" s="7">
        <v>75394.350000000006</v>
      </c>
      <c r="I107" s="7">
        <v>2479050.8452007999</v>
      </c>
      <c r="J107" s="7">
        <v>0</v>
      </c>
      <c r="K107" s="14">
        <v>10590.81340257492</v>
      </c>
      <c r="L107" s="1">
        <v>311</v>
      </c>
      <c r="M107" s="7">
        <v>3851155.03</v>
      </c>
      <c r="N107" s="22">
        <v>-261267.05431213268</v>
      </c>
      <c r="O107" s="7">
        <f t="shared" si="7"/>
        <v>3589887.975687867</v>
      </c>
      <c r="P107" s="7">
        <v>769936.68773999996</v>
      </c>
      <c r="Q107" s="7">
        <v>68915.89</v>
      </c>
      <c r="R107" s="7">
        <f t="shared" si="8"/>
        <v>2751035.3979478669</v>
      </c>
      <c r="S107" s="7">
        <v>0</v>
      </c>
      <c r="T107" s="14">
        <f t="shared" si="9"/>
        <v>11543.048153337193</v>
      </c>
      <c r="U107" s="1">
        <f t="shared" si="11"/>
        <v>0</v>
      </c>
      <c r="V107" s="7">
        <f t="shared" si="11"/>
        <v>75511.699999999721</v>
      </c>
      <c r="W107" s="7">
        <f t="shared" si="11"/>
        <v>220633.30748706739</v>
      </c>
      <c r="X107" s="7">
        <f t="shared" si="10"/>
        <v>296145.00748706702</v>
      </c>
      <c r="Y107" s="7">
        <f t="shared" si="10"/>
        <v>30638.91473999992</v>
      </c>
      <c r="Z107" s="7">
        <f t="shared" si="10"/>
        <v>-6478.4600000000064</v>
      </c>
      <c r="AA107" s="7">
        <f t="shared" si="10"/>
        <v>271984.55274706706</v>
      </c>
      <c r="AB107" s="7">
        <f t="shared" si="10"/>
        <v>0</v>
      </c>
      <c r="AC107" s="14">
        <f t="shared" si="10"/>
        <v>952.2347507622726</v>
      </c>
    </row>
    <row r="108" spans="1:29" x14ac:dyDescent="0.35">
      <c r="A108" s="7" t="s">
        <v>140</v>
      </c>
      <c r="B108" s="7" t="s">
        <v>144</v>
      </c>
      <c r="C108" s="1">
        <v>154.5</v>
      </c>
      <c r="D108" s="7">
        <v>2482884.71</v>
      </c>
      <c r="E108" s="22">
        <v>-316900.44198499597</v>
      </c>
      <c r="F108" s="7">
        <v>2165984.2680150038</v>
      </c>
      <c r="G108" s="7">
        <v>1102286.11158</v>
      </c>
      <c r="H108" s="7">
        <v>130933.04</v>
      </c>
      <c r="I108" s="7">
        <v>932765.1164350037</v>
      </c>
      <c r="J108" s="7">
        <v>0</v>
      </c>
      <c r="K108" s="14">
        <v>14019.315650582548</v>
      </c>
      <c r="L108" s="1">
        <v>151.9</v>
      </c>
      <c r="M108" s="7">
        <v>2501856.56</v>
      </c>
      <c r="N108" s="22">
        <v>-169729.00042995295</v>
      </c>
      <c r="O108" s="7">
        <f t="shared" si="7"/>
        <v>2332127.5595700471</v>
      </c>
      <c r="P108" s="7">
        <v>1072681.1358522</v>
      </c>
      <c r="Q108" s="7">
        <v>119297.96</v>
      </c>
      <c r="R108" s="7">
        <f t="shared" si="8"/>
        <v>1140148.4637178471</v>
      </c>
      <c r="S108" s="7">
        <v>0</v>
      </c>
      <c r="T108" s="14">
        <f t="shared" si="9"/>
        <v>15353.045158459821</v>
      </c>
      <c r="U108" s="1">
        <f t="shared" si="11"/>
        <v>-2.5999999999999943</v>
      </c>
      <c r="V108" s="7">
        <f t="shared" si="11"/>
        <v>18971.850000000093</v>
      </c>
      <c r="W108" s="7">
        <f t="shared" si="11"/>
        <v>147171.44155504301</v>
      </c>
      <c r="X108" s="7">
        <f t="shared" si="10"/>
        <v>166143.29155504331</v>
      </c>
      <c r="Y108" s="7">
        <f t="shared" si="10"/>
        <v>-29604.975727800047</v>
      </c>
      <c r="Z108" s="7">
        <f t="shared" si="10"/>
        <v>-11635.079999999987</v>
      </c>
      <c r="AA108" s="7">
        <f t="shared" si="10"/>
        <v>207383.34728284343</v>
      </c>
      <c r="AB108" s="7">
        <f t="shared" si="10"/>
        <v>0</v>
      </c>
      <c r="AC108" s="14">
        <f t="shared" si="10"/>
        <v>1333.7295078772731</v>
      </c>
    </row>
    <row r="109" spans="1:29" x14ac:dyDescent="0.35">
      <c r="A109" s="7" t="s">
        <v>145</v>
      </c>
      <c r="B109" s="7" t="s">
        <v>146</v>
      </c>
      <c r="C109" s="1">
        <v>165</v>
      </c>
      <c r="D109" s="7">
        <v>2639832.21</v>
      </c>
      <c r="E109" s="22">
        <v>-336932.27508547046</v>
      </c>
      <c r="F109" s="7">
        <v>2302899.9349145293</v>
      </c>
      <c r="G109" s="7">
        <v>1069265.1130000001</v>
      </c>
      <c r="H109" s="7">
        <v>89396.49</v>
      </c>
      <c r="I109" s="7">
        <v>1144238.3319145292</v>
      </c>
      <c r="J109" s="7">
        <v>0</v>
      </c>
      <c r="K109" s="14">
        <v>13956.9693025123</v>
      </c>
      <c r="L109" s="1">
        <v>161.80000000000001</v>
      </c>
      <c r="M109" s="7">
        <v>2654093.2799999998</v>
      </c>
      <c r="N109" s="22">
        <v>-180056.9251908891</v>
      </c>
      <c r="O109" s="7">
        <f t="shared" si="7"/>
        <v>2474036.3548091105</v>
      </c>
      <c r="P109" s="7">
        <v>801841.46703780012</v>
      </c>
      <c r="Q109" s="7">
        <v>81138.81</v>
      </c>
      <c r="R109" s="7">
        <f t="shared" si="8"/>
        <v>1591056.0777713102</v>
      </c>
      <c r="S109" s="7">
        <v>0</v>
      </c>
      <c r="T109" s="14">
        <f t="shared" si="9"/>
        <v>15290.70676643455</v>
      </c>
      <c r="U109" s="1">
        <f t="shared" si="11"/>
        <v>-3.1999999999999886</v>
      </c>
      <c r="V109" s="7">
        <f t="shared" si="11"/>
        <v>14261.069999999832</v>
      </c>
      <c r="W109" s="7">
        <f t="shared" si="11"/>
        <v>156875.34989458136</v>
      </c>
      <c r="X109" s="7">
        <f t="shared" si="10"/>
        <v>171136.41989458119</v>
      </c>
      <c r="Y109" s="7">
        <f t="shared" si="10"/>
        <v>-267423.64596220001</v>
      </c>
      <c r="Z109" s="7">
        <f t="shared" si="10"/>
        <v>-8257.6800000000076</v>
      </c>
      <c r="AA109" s="7">
        <f t="shared" si="10"/>
        <v>446817.74585678102</v>
      </c>
      <c r="AB109" s="7">
        <f t="shared" si="10"/>
        <v>0</v>
      </c>
      <c r="AC109" s="14">
        <f t="shared" si="10"/>
        <v>1333.7374639222508</v>
      </c>
    </row>
    <row r="110" spans="1:29" x14ac:dyDescent="0.35">
      <c r="A110" s="7" t="s">
        <v>145</v>
      </c>
      <c r="B110" s="7" t="s">
        <v>147</v>
      </c>
      <c r="C110" s="1">
        <v>408.3</v>
      </c>
      <c r="D110" s="7">
        <v>4436975.28</v>
      </c>
      <c r="E110" s="22">
        <v>-566308.78656806471</v>
      </c>
      <c r="F110" s="7">
        <v>3870666.4934319356</v>
      </c>
      <c r="G110" s="7">
        <v>2204333.6189999999</v>
      </c>
      <c r="H110" s="7">
        <v>390289.94</v>
      </c>
      <c r="I110" s="7">
        <v>1276042.9344319357</v>
      </c>
      <c r="J110" s="7">
        <v>0</v>
      </c>
      <c r="K110" s="14">
        <v>9479.9571232719463</v>
      </c>
      <c r="L110" s="1">
        <v>397.3</v>
      </c>
      <c r="M110" s="7">
        <v>4484599.17</v>
      </c>
      <c r="N110" s="22">
        <v>-304240.67735246045</v>
      </c>
      <c r="O110" s="7">
        <f t="shared" si="7"/>
        <v>4180358.4926475394</v>
      </c>
      <c r="P110" s="7">
        <v>1780347.0327389999</v>
      </c>
      <c r="Q110" s="7">
        <v>260376.91</v>
      </c>
      <c r="R110" s="7">
        <f t="shared" si="8"/>
        <v>2139634.5499085393</v>
      </c>
      <c r="S110" s="7">
        <v>0</v>
      </c>
      <c r="T110" s="14">
        <f t="shared" si="9"/>
        <v>10521.919186125193</v>
      </c>
      <c r="U110" s="1">
        <f t="shared" si="11"/>
        <v>-11</v>
      </c>
      <c r="V110" s="7">
        <f t="shared" si="11"/>
        <v>47623.889999999665</v>
      </c>
      <c r="W110" s="7">
        <f t="shared" si="11"/>
        <v>262068.10921560426</v>
      </c>
      <c r="X110" s="7">
        <f t="shared" si="10"/>
        <v>309691.99921560381</v>
      </c>
      <c r="Y110" s="7">
        <f t="shared" si="10"/>
        <v>-423986.58626100002</v>
      </c>
      <c r="Z110" s="7">
        <f t="shared" si="10"/>
        <v>-129913.03</v>
      </c>
      <c r="AA110" s="7">
        <f t="shared" si="10"/>
        <v>863591.61547660362</v>
      </c>
      <c r="AB110" s="7">
        <f t="shared" si="10"/>
        <v>0</v>
      </c>
      <c r="AC110" s="14">
        <f t="shared" si="10"/>
        <v>1041.9620628532466</v>
      </c>
    </row>
    <row r="111" spans="1:29" x14ac:dyDescent="0.35">
      <c r="A111" s="7" t="s">
        <v>145</v>
      </c>
      <c r="B111" s="7" t="s">
        <v>148</v>
      </c>
      <c r="C111" s="1">
        <v>21994.5</v>
      </c>
      <c r="D111" s="7">
        <v>194588277.40000001</v>
      </c>
      <c r="E111" s="22">
        <v>-24836075.096357979</v>
      </c>
      <c r="F111" s="7">
        <v>169752202.30364203</v>
      </c>
      <c r="G111" s="7">
        <v>46585110.233839996</v>
      </c>
      <c r="H111" s="7">
        <v>6060973.0999999996</v>
      </c>
      <c r="I111" s="7">
        <v>117106118.96980205</v>
      </c>
      <c r="J111" s="7">
        <v>0</v>
      </c>
      <c r="K111" s="14">
        <v>7717.9386802901654</v>
      </c>
      <c r="L111" s="1">
        <v>22083.599999999999</v>
      </c>
      <c r="M111" s="7">
        <v>199495717.16999999</v>
      </c>
      <c r="N111" s="22">
        <v>-13534032.768577548</v>
      </c>
      <c r="O111" s="7">
        <f t="shared" si="7"/>
        <v>185961684.40142244</v>
      </c>
      <c r="P111" s="7">
        <v>47415157.349629603</v>
      </c>
      <c r="Q111" s="7">
        <v>5387314.4500000002</v>
      </c>
      <c r="R111" s="7">
        <f t="shared" si="8"/>
        <v>133159212.60179283</v>
      </c>
      <c r="S111" s="7">
        <v>0</v>
      </c>
      <c r="T111" s="14">
        <f t="shared" si="9"/>
        <v>8420.8047782708636</v>
      </c>
      <c r="U111" s="1">
        <f t="shared" si="11"/>
        <v>89.099999999998545</v>
      </c>
      <c r="V111" s="7">
        <f t="shared" si="11"/>
        <v>4907439.7699999809</v>
      </c>
      <c r="W111" s="7">
        <f t="shared" si="11"/>
        <v>11302042.327780431</v>
      </c>
      <c r="X111" s="7">
        <f t="shared" si="10"/>
        <v>16209482.097780406</v>
      </c>
      <c r="Y111" s="7">
        <f t="shared" si="10"/>
        <v>830047.11578960717</v>
      </c>
      <c r="Z111" s="7">
        <f t="shared" si="10"/>
        <v>-673658.64999999944</v>
      </c>
      <c r="AA111" s="7">
        <f t="shared" si="10"/>
        <v>16053093.631990775</v>
      </c>
      <c r="AB111" s="7">
        <f t="shared" si="10"/>
        <v>0</v>
      </c>
      <c r="AC111" s="14">
        <f t="shared" si="10"/>
        <v>702.86609798069821</v>
      </c>
    </row>
    <row r="112" spans="1:29" x14ac:dyDescent="0.35">
      <c r="A112" s="7" t="s">
        <v>149</v>
      </c>
      <c r="B112" s="7" t="s">
        <v>150</v>
      </c>
      <c r="C112" s="1">
        <v>91</v>
      </c>
      <c r="D112" s="7">
        <v>1674965.61</v>
      </c>
      <c r="E112" s="22">
        <v>-213782.51675595052</v>
      </c>
      <c r="F112" s="7">
        <v>1461183.0932440497</v>
      </c>
      <c r="G112" s="7">
        <v>990678.44308399991</v>
      </c>
      <c r="H112" s="7">
        <v>108710.05</v>
      </c>
      <c r="I112" s="7">
        <v>361794.6001600498</v>
      </c>
      <c r="J112" s="7">
        <v>0</v>
      </c>
      <c r="K112" s="14">
        <v>16056.957068615931</v>
      </c>
      <c r="L112" s="1">
        <v>89.8</v>
      </c>
      <c r="M112" s="7">
        <v>1690745.48</v>
      </c>
      <c r="N112" s="22">
        <v>-114702.2354878175</v>
      </c>
      <c r="O112" s="7">
        <f t="shared" si="7"/>
        <v>1576043.2445121824</v>
      </c>
      <c r="P112" s="7">
        <v>1000728.8536963549</v>
      </c>
      <c r="Q112" s="7">
        <v>96228.68</v>
      </c>
      <c r="R112" s="7">
        <f t="shared" si="8"/>
        <v>479085.71081582754</v>
      </c>
      <c r="S112" s="7">
        <v>0</v>
      </c>
      <c r="T112" s="14">
        <f t="shared" si="9"/>
        <v>17550.592923298245</v>
      </c>
      <c r="U112" s="1">
        <f t="shared" si="11"/>
        <v>-1.2000000000000028</v>
      </c>
      <c r="V112" s="7">
        <f t="shared" si="11"/>
        <v>15779.869999999879</v>
      </c>
      <c r="W112" s="7">
        <f t="shared" si="11"/>
        <v>99080.281268133025</v>
      </c>
      <c r="X112" s="7">
        <f t="shared" si="10"/>
        <v>114860.15126813273</v>
      </c>
      <c r="Y112" s="7">
        <f t="shared" si="10"/>
        <v>10050.410612354986</v>
      </c>
      <c r="Z112" s="7">
        <f t="shared" si="10"/>
        <v>-12481.37000000001</v>
      </c>
      <c r="AA112" s="7">
        <f t="shared" si="10"/>
        <v>117291.11065577774</v>
      </c>
      <c r="AB112" s="7">
        <f t="shared" si="10"/>
        <v>0</v>
      </c>
      <c r="AC112" s="14">
        <f t="shared" si="10"/>
        <v>1493.6358546823139</v>
      </c>
    </row>
    <row r="113" spans="1:29" x14ac:dyDescent="0.35">
      <c r="A113" s="7" t="s">
        <v>151</v>
      </c>
      <c r="B113" s="7" t="s">
        <v>151</v>
      </c>
      <c r="C113" s="1">
        <v>2104.6</v>
      </c>
      <c r="D113" s="7">
        <v>18620015.780000001</v>
      </c>
      <c r="E113" s="22">
        <v>-2376546.6059233975</v>
      </c>
      <c r="F113" s="7">
        <v>16243469.174076604</v>
      </c>
      <c r="G113" s="7">
        <v>8833097.9231240004</v>
      </c>
      <c r="H113" s="7">
        <v>862354.19</v>
      </c>
      <c r="I113" s="7">
        <v>6548017.0609526038</v>
      </c>
      <c r="J113" s="7">
        <v>0</v>
      </c>
      <c r="K113" s="14">
        <v>7718.079052587952</v>
      </c>
      <c r="L113" s="1">
        <v>2083.8000000000002</v>
      </c>
      <c r="M113" s="7">
        <v>18824685.539999999</v>
      </c>
      <c r="N113" s="22">
        <v>-1277089.626638063</v>
      </c>
      <c r="O113" s="7">
        <f t="shared" si="7"/>
        <v>17547595.913361937</v>
      </c>
      <c r="P113" s="7">
        <v>8621033.1633084994</v>
      </c>
      <c r="Q113" s="7">
        <v>825629.78</v>
      </c>
      <c r="R113" s="7">
        <f t="shared" si="8"/>
        <v>8100932.9700534372</v>
      </c>
      <c r="S113" s="7">
        <v>0</v>
      </c>
      <c r="T113" s="14">
        <f t="shared" si="9"/>
        <v>8420.9597434312</v>
      </c>
      <c r="U113" s="1">
        <f t="shared" si="11"/>
        <v>-20.799999999999727</v>
      </c>
      <c r="V113" s="7">
        <f t="shared" si="11"/>
        <v>204669.75999999791</v>
      </c>
      <c r="W113" s="7">
        <f t="shared" si="11"/>
        <v>1099456.9792853345</v>
      </c>
      <c r="X113" s="7">
        <f t="shared" si="10"/>
        <v>1304126.7392853331</v>
      </c>
      <c r="Y113" s="7">
        <f t="shared" si="10"/>
        <v>-212064.75981550105</v>
      </c>
      <c r="Z113" s="7">
        <f t="shared" si="10"/>
        <v>-36724.409999999916</v>
      </c>
      <c r="AA113" s="7">
        <f t="shared" si="10"/>
        <v>1552915.9091008333</v>
      </c>
      <c r="AB113" s="7">
        <f t="shared" si="10"/>
        <v>0</v>
      </c>
      <c r="AC113" s="14">
        <f t="shared" si="10"/>
        <v>702.88069084324798</v>
      </c>
    </row>
    <row r="114" spans="1:29" x14ac:dyDescent="0.35">
      <c r="A114" s="7" t="s">
        <v>152</v>
      </c>
      <c r="B114" s="7" t="s">
        <v>152</v>
      </c>
      <c r="C114" s="1">
        <v>2702.2</v>
      </c>
      <c r="D114" s="7">
        <v>24194053.559999999</v>
      </c>
      <c r="E114" s="22">
        <v>-3087983.1978073055</v>
      </c>
      <c r="F114" s="7">
        <v>21106070.362192694</v>
      </c>
      <c r="G114" s="7">
        <v>11118469.720299998</v>
      </c>
      <c r="H114" s="7">
        <v>1100047.1399999999</v>
      </c>
      <c r="I114" s="7">
        <v>8887553.5018926952</v>
      </c>
      <c r="J114" s="7">
        <v>0</v>
      </c>
      <c r="K114" s="14">
        <v>7810.6988239925604</v>
      </c>
      <c r="L114" s="1">
        <v>2710.4</v>
      </c>
      <c r="M114" s="7">
        <v>24836482.07</v>
      </c>
      <c r="N114" s="22">
        <v>-1684937.2355454098</v>
      </c>
      <c r="O114" s="7">
        <f t="shared" si="7"/>
        <v>23151544.834454589</v>
      </c>
      <c r="P114" s="7">
        <v>10811461.611181099</v>
      </c>
      <c r="Q114" s="7">
        <v>966540.17</v>
      </c>
      <c r="R114" s="7">
        <f t="shared" si="8"/>
        <v>11373543.05327349</v>
      </c>
      <c r="S114" s="7">
        <v>0</v>
      </c>
      <c r="T114" s="14">
        <f t="shared" si="9"/>
        <v>8541.7446998430441</v>
      </c>
      <c r="U114" s="1">
        <f t="shared" si="11"/>
        <v>8.2000000000002728</v>
      </c>
      <c r="V114" s="7">
        <f t="shared" si="11"/>
        <v>642428.51000000164</v>
      </c>
      <c r="W114" s="7">
        <f t="shared" si="11"/>
        <v>1403045.9622618956</v>
      </c>
      <c r="X114" s="7">
        <f t="shared" si="10"/>
        <v>2045474.4722618945</v>
      </c>
      <c r="Y114" s="7">
        <f t="shared" si="10"/>
        <v>-307008.10911889933</v>
      </c>
      <c r="Z114" s="7">
        <f t="shared" si="10"/>
        <v>-133506.96999999986</v>
      </c>
      <c r="AA114" s="7">
        <f t="shared" si="10"/>
        <v>2485989.5513807945</v>
      </c>
      <c r="AB114" s="7">
        <f t="shared" si="10"/>
        <v>0</v>
      </c>
      <c r="AC114" s="14">
        <f t="shared" si="10"/>
        <v>731.04587585048375</v>
      </c>
    </row>
    <row r="115" spans="1:29" x14ac:dyDescent="0.35">
      <c r="A115" s="7" t="s">
        <v>152</v>
      </c>
      <c r="B115" s="7" t="s">
        <v>71</v>
      </c>
      <c r="C115" s="1">
        <v>671.1</v>
      </c>
      <c r="D115" s="7">
        <v>6780881.8600000003</v>
      </c>
      <c r="E115" s="22">
        <v>-865470.89755208232</v>
      </c>
      <c r="F115" s="7">
        <v>5915410.962447918</v>
      </c>
      <c r="G115" s="7">
        <v>1322992.3458</v>
      </c>
      <c r="H115" s="7">
        <v>117351.69</v>
      </c>
      <c r="I115" s="7">
        <v>4475066.9266479174</v>
      </c>
      <c r="J115" s="7">
        <v>0</v>
      </c>
      <c r="K115" s="14">
        <v>8814.5000185485296</v>
      </c>
      <c r="L115" s="1">
        <v>664.1</v>
      </c>
      <c r="M115" s="7">
        <v>6868110.4100000001</v>
      </c>
      <c r="N115" s="22">
        <v>-465940.98693326139</v>
      </c>
      <c r="O115" s="7">
        <f t="shared" si="7"/>
        <v>6402169.423066739</v>
      </c>
      <c r="P115" s="7">
        <v>1305738.7694339999</v>
      </c>
      <c r="Q115" s="7">
        <v>112653.87</v>
      </c>
      <c r="R115" s="7">
        <f t="shared" si="8"/>
        <v>4983776.7836327394</v>
      </c>
      <c r="S115" s="7">
        <v>0</v>
      </c>
      <c r="T115" s="14">
        <f t="shared" si="9"/>
        <v>9640.3695573960831</v>
      </c>
      <c r="U115" s="1">
        <f t="shared" si="11"/>
        <v>-7</v>
      </c>
      <c r="V115" s="7">
        <f t="shared" si="11"/>
        <v>87228.549999999814</v>
      </c>
      <c r="W115" s="7">
        <f t="shared" si="11"/>
        <v>399529.91061882093</v>
      </c>
      <c r="X115" s="7">
        <f t="shared" si="10"/>
        <v>486758.46061882097</v>
      </c>
      <c r="Y115" s="7">
        <f t="shared" si="10"/>
        <v>-17253.57636600011</v>
      </c>
      <c r="Z115" s="7">
        <f t="shared" si="10"/>
        <v>-4697.820000000007</v>
      </c>
      <c r="AA115" s="7">
        <f t="shared" si="10"/>
        <v>508709.85698482208</v>
      </c>
      <c r="AB115" s="7">
        <f t="shared" si="10"/>
        <v>0</v>
      </c>
      <c r="AC115" s="14">
        <f t="shared" si="10"/>
        <v>825.86953884755349</v>
      </c>
    </row>
    <row r="116" spans="1:29" x14ac:dyDescent="0.35">
      <c r="A116" s="7" t="s">
        <v>152</v>
      </c>
      <c r="B116" s="7" t="s">
        <v>153</v>
      </c>
      <c r="C116" s="1">
        <v>464.8</v>
      </c>
      <c r="D116" s="7">
        <v>4798652.8600000003</v>
      </c>
      <c r="E116" s="22">
        <v>-612471.1333320688</v>
      </c>
      <c r="F116" s="7">
        <v>4186181.7266679313</v>
      </c>
      <c r="G116" s="7">
        <v>792777.69271999993</v>
      </c>
      <c r="H116" s="7">
        <v>59990.41</v>
      </c>
      <c r="I116" s="7">
        <v>3333413.6239479315</v>
      </c>
      <c r="J116" s="7">
        <v>0</v>
      </c>
      <c r="K116" s="14">
        <v>9006.4150745867719</v>
      </c>
      <c r="L116" s="1">
        <v>471.5</v>
      </c>
      <c r="M116" s="7">
        <v>4969498.07</v>
      </c>
      <c r="N116" s="22">
        <v>-337136.81013738067</v>
      </c>
      <c r="O116" s="7">
        <f t="shared" si="7"/>
        <v>4632361.2598626195</v>
      </c>
      <c r="P116" s="7">
        <v>807383.96615487989</v>
      </c>
      <c r="Q116" s="7">
        <v>52583.32</v>
      </c>
      <c r="R116" s="7">
        <f t="shared" si="8"/>
        <v>3772393.9737077397</v>
      </c>
      <c r="S116" s="7">
        <v>0</v>
      </c>
      <c r="T116" s="14">
        <f t="shared" si="9"/>
        <v>9824.7322584573049</v>
      </c>
      <c r="U116" s="1">
        <f t="shared" si="11"/>
        <v>6.6999999999999886</v>
      </c>
      <c r="V116" s="7">
        <f t="shared" si="11"/>
        <v>170845.20999999996</v>
      </c>
      <c r="W116" s="7">
        <f t="shared" si="11"/>
        <v>275334.32319468813</v>
      </c>
      <c r="X116" s="7">
        <f t="shared" si="10"/>
        <v>446179.53319468815</v>
      </c>
      <c r="Y116" s="7">
        <f t="shared" si="10"/>
        <v>14606.273434879957</v>
      </c>
      <c r="Z116" s="7">
        <f t="shared" si="10"/>
        <v>-7407.0900000000038</v>
      </c>
      <c r="AA116" s="7">
        <f t="shared" si="10"/>
        <v>438980.34975980828</v>
      </c>
      <c r="AB116" s="7">
        <f t="shared" si="10"/>
        <v>0</v>
      </c>
      <c r="AC116" s="14">
        <f t="shared" si="10"/>
        <v>818.31718387053297</v>
      </c>
    </row>
    <row r="117" spans="1:29" x14ac:dyDescent="0.35">
      <c r="A117" s="7" t="s">
        <v>154</v>
      </c>
      <c r="B117" s="7" t="s">
        <v>154</v>
      </c>
      <c r="C117" s="1">
        <v>5916.8</v>
      </c>
      <c r="D117" s="7">
        <v>54798099.350000001</v>
      </c>
      <c r="E117" s="22">
        <v>-6994099.175854492</v>
      </c>
      <c r="F117" s="7">
        <v>47804000.174145512</v>
      </c>
      <c r="G117" s="7">
        <v>12787118.042699</v>
      </c>
      <c r="H117" s="7">
        <v>1756207.7</v>
      </c>
      <c r="I117" s="7">
        <v>33260674.431446511</v>
      </c>
      <c r="J117" s="7">
        <v>0</v>
      </c>
      <c r="K117" s="14">
        <v>8079.3672549596931</v>
      </c>
      <c r="L117" s="1">
        <v>5926.9</v>
      </c>
      <c r="M117" s="7">
        <v>56134258.310000002</v>
      </c>
      <c r="N117" s="22">
        <v>-3808216.5481273956</v>
      </c>
      <c r="O117" s="7">
        <f t="shared" si="7"/>
        <v>52326041.761872604</v>
      </c>
      <c r="P117" s="7">
        <v>13013217.785334393</v>
      </c>
      <c r="Q117" s="7">
        <v>1579478.25</v>
      </c>
      <c r="R117" s="7">
        <f t="shared" si="8"/>
        <v>37733345.726538211</v>
      </c>
      <c r="S117" s="7">
        <v>0</v>
      </c>
      <c r="T117" s="14">
        <f t="shared" si="9"/>
        <v>8828.5683513932418</v>
      </c>
      <c r="U117" s="1">
        <f t="shared" si="11"/>
        <v>10.099999999999454</v>
      </c>
      <c r="V117" s="7">
        <f t="shared" si="11"/>
        <v>1336158.9600000009</v>
      </c>
      <c r="W117" s="7">
        <f t="shared" si="11"/>
        <v>3185882.6277270964</v>
      </c>
      <c r="X117" s="7">
        <f t="shared" si="10"/>
        <v>4522041.5877270922</v>
      </c>
      <c r="Y117" s="7">
        <f t="shared" si="10"/>
        <v>226099.74263539352</v>
      </c>
      <c r="Z117" s="7">
        <f t="shared" si="10"/>
        <v>-176729.44999999995</v>
      </c>
      <c r="AA117" s="7">
        <f t="shared" si="10"/>
        <v>4472671.2950916998</v>
      </c>
      <c r="AB117" s="7">
        <f t="shared" si="10"/>
        <v>0</v>
      </c>
      <c r="AC117" s="14">
        <f t="shared" si="10"/>
        <v>749.20109643354863</v>
      </c>
    </row>
    <row r="118" spans="1:29" x14ac:dyDescent="0.35">
      <c r="A118" s="7" t="s">
        <v>154</v>
      </c>
      <c r="B118" s="7" t="s">
        <v>155</v>
      </c>
      <c r="C118" s="1">
        <v>260.39999999999998</v>
      </c>
      <c r="D118" s="7">
        <v>3807340.58</v>
      </c>
      <c r="E118" s="22">
        <v>-485946.00777472701</v>
      </c>
      <c r="F118" s="7">
        <v>3321394.5722252731</v>
      </c>
      <c r="G118" s="7">
        <v>415822.756734</v>
      </c>
      <c r="H118" s="7">
        <v>113515.49</v>
      </c>
      <c r="I118" s="7">
        <v>2792056.3254912728</v>
      </c>
      <c r="J118" s="7">
        <v>0</v>
      </c>
      <c r="K118" s="14">
        <v>12754.971475519484</v>
      </c>
      <c r="L118" s="1">
        <v>254.2</v>
      </c>
      <c r="M118" s="7">
        <v>3845650.82</v>
      </c>
      <c r="N118" s="22">
        <v>-260893.64199250049</v>
      </c>
      <c r="O118" s="7">
        <f t="shared" si="7"/>
        <v>3584757.1780074993</v>
      </c>
      <c r="P118" s="7">
        <v>415605.80012589</v>
      </c>
      <c r="Q118" s="7">
        <v>109190.83</v>
      </c>
      <c r="R118" s="7">
        <f t="shared" si="8"/>
        <v>3059960.5478816093</v>
      </c>
      <c r="S118" s="7">
        <v>0</v>
      </c>
      <c r="T118" s="14">
        <f t="shared" si="9"/>
        <v>14102.113210100313</v>
      </c>
      <c r="U118" s="1">
        <f t="shared" si="11"/>
        <v>-6.1999999999999886</v>
      </c>
      <c r="V118" s="7">
        <f t="shared" si="11"/>
        <v>38310.239999999758</v>
      </c>
      <c r="W118" s="7">
        <f t="shared" si="11"/>
        <v>225052.36578222652</v>
      </c>
      <c r="X118" s="7">
        <f t="shared" si="10"/>
        <v>263362.60578222619</v>
      </c>
      <c r="Y118" s="7">
        <f t="shared" si="10"/>
        <v>-216.95660810999107</v>
      </c>
      <c r="Z118" s="7">
        <f t="shared" si="10"/>
        <v>-4324.6600000000035</v>
      </c>
      <c r="AA118" s="7">
        <f t="shared" si="10"/>
        <v>267904.22239033645</v>
      </c>
      <c r="AB118" s="7">
        <f t="shared" si="10"/>
        <v>0</v>
      </c>
      <c r="AC118" s="14">
        <f t="shared" si="10"/>
        <v>1347.1417345808295</v>
      </c>
    </row>
    <row r="119" spans="1:29" x14ac:dyDescent="0.35">
      <c r="A119" s="7" t="s">
        <v>156</v>
      </c>
      <c r="B119" s="7" t="s">
        <v>157</v>
      </c>
      <c r="C119" s="1">
        <v>1446.4</v>
      </c>
      <c r="D119" s="7">
        <v>13692135.33</v>
      </c>
      <c r="E119" s="22">
        <v>-1747581.6417570908</v>
      </c>
      <c r="F119" s="7">
        <v>11944553.688242909</v>
      </c>
      <c r="G119" s="7">
        <v>7072288.3889999995</v>
      </c>
      <c r="H119" s="7">
        <v>650857.93999999994</v>
      </c>
      <c r="I119" s="7">
        <v>4221407.3592429087</v>
      </c>
      <c r="J119" s="7">
        <v>0</v>
      </c>
      <c r="K119" s="14">
        <v>8258.1261672033379</v>
      </c>
      <c r="L119" s="1">
        <v>1408.2</v>
      </c>
      <c r="M119" s="7">
        <v>13666512.07</v>
      </c>
      <c r="N119" s="22">
        <v>-927152.84724596166</v>
      </c>
      <c r="O119" s="7">
        <f t="shared" si="7"/>
        <v>12739359.222754039</v>
      </c>
      <c r="P119" s="7">
        <v>7259351.3658809997</v>
      </c>
      <c r="Q119" s="7">
        <v>681852.2</v>
      </c>
      <c r="R119" s="7">
        <f t="shared" si="8"/>
        <v>4798155.656873039</v>
      </c>
      <c r="S119" s="7">
        <v>0</v>
      </c>
      <c r="T119" s="14">
        <f t="shared" si="9"/>
        <v>9046.5553350049977</v>
      </c>
      <c r="U119" s="1">
        <f t="shared" si="11"/>
        <v>-38.200000000000045</v>
      </c>
      <c r="V119" s="7">
        <f t="shared" si="11"/>
        <v>-25623.259999999776</v>
      </c>
      <c r="W119" s="7">
        <f t="shared" si="11"/>
        <v>820428.79451112915</v>
      </c>
      <c r="X119" s="7">
        <f t="shared" si="10"/>
        <v>794805.5345111303</v>
      </c>
      <c r="Y119" s="7">
        <f t="shared" si="10"/>
        <v>187062.97688100021</v>
      </c>
      <c r="Z119" s="7">
        <f t="shared" si="10"/>
        <v>30994.260000000009</v>
      </c>
      <c r="AA119" s="7">
        <f t="shared" si="10"/>
        <v>576748.29763013031</v>
      </c>
      <c r="AB119" s="7">
        <f t="shared" si="10"/>
        <v>0</v>
      </c>
      <c r="AC119" s="14">
        <f t="shared" si="10"/>
        <v>788.42916780165979</v>
      </c>
    </row>
    <row r="120" spans="1:29" x14ac:dyDescent="0.35">
      <c r="A120" s="7" t="s">
        <v>156</v>
      </c>
      <c r="B120" s="7" t="s">
        <v>158</v>
      </c>
      <c r="C120" s="1">
        <v>3269.3</v>
      </c>
      <c r="D120" s="7">
        <v>29953416.579999998</v>
      </c>
      <c r="E120" s="22">
        <v>-3823073.586514899</v>
      </c>
      <c r="F120" s="7">
        <v>26130342.993485101</v>
      </c>
      <c r="G120" s="7">
        <v>7859851.4699999997</v>
      </c>
      <c r="H120" s="7">
        <v>701579.58</v>
      </c>
      <c r="I120" s="7">
        <v>17568911.943485104</v>
      </c>
      <c r="J120" s="7">
        <v>0</v>
      </c>
      <c r="K120" s="14">
        <v>7992.641542068669</v>
      </c>
      <c r="L120" s="1">
        <v>3304</v>
      </c>
      <c r="M120" s="7">
        <v>30895346.649999999</v>
      </c>
      <c r="N120" s="22">
        <v>-2095977.9983714954</v>
      </c>
      <c r="O120" s="7">
        <f t="shared" si="7"/>
        <v>28799368.651628502</v>
      </c>
      <c r="P120" s="7">
        <v>8483556.0432600006</v>
      </c>
      <c r="Q120" s="7">
        <v>677020.21</v>
      </c>
      <c r="R120" s="7">
        <f t="shared" si="8"/>
        <v>19638792.3983685</v>
      </c>
      <c r="S120" s="7">
        <v>0</v>
      </c>
      <c r="T120" s="14">
        <f t="shared" si="9"/>
        <v>8716.5159357229113</v>
      </c>
      <c r="U120" s="1">
        <f t="shared" si="11"/>
        <v>34.699999999999818</v>
      </c>
      <c r="V120" s="7">
        <f t="shared" si="11"/>
        <v>941930.0700000003</v>
      </c>
      <c r="W120" s="7">
        <f t="shared" si="11"/>
        <v>1727095.5881434036</v>
      </c>
      <c r="X120" s="7">
        <f t="shared" si="10"/>
        <v>2669025.6581434011</v>
      </c>
      <c r="Y120" s="7">
        <f t="shared" si="10"/>
        <v>623704.57326000091</v>
      </c>
      <c r="Z120" s="7">
        <f t="shared" si="10"/>
        <v>-24559.369999999995</v>
      </c>
      <c r="AA120" s="7">
        <f t="shared" si="10"/>
        <v>2069880.4548833966</v>
      </c>
      <c r="AB120" s="7">
        <f t="shared" si="10"/>
        <v>0</v>
      </c>
      <c r="AC120" s="14">
        <f t="shared" si="10"/>
        <v>723.87439365424234</v>
      </c>
    </row>
    <row r="121" spans="1:29" x14ac:dyDescent="0.35">
      <c r="A121" s="7" t="s">
        <v>156</v>
      </c>
      <c r="B121" s="7" t="s">
        <v>159</v>
      </c>
      <c r="C121" s="1">
        <v>205.5</v>
      </c>
      <c r="D121" s="7">
        <v>3111315.5</v>
      </c>
      <c r="E121" s="22">
        <v>-397109.56096095522</v>
      </c>
      <c r="F121" s="7">
        <v>2714205.939039045</v>
      </c>
      <c r="G121" s="7">
        <v>845608.95</v>
      </c>
      <c r="H121" s="7">
        <v>46630.38</v>
      </c>
      <c r="I121" s="7">
        <v>1821966.6090390452</v>
      </c>
      <c r="J121" s="7">
        <v>0</v>
      </c>
      <c r="K121" s="14">
        <v>13207.814788511168</v>
      </c>
      <c r="L121" s="1">
        <v>204.9</v>
      </c>
      <c r="M121" s="7">
        <v>3167656.7</v>
      </c>
      <c r="N121" s="22">
        <v>-214897.69397340802</v>
      </c>
      <c r="O121" s="7">
        <f t="shared" si="7"/>
        <v>2952759.0060265921</v>
      </c>
      <c r="P121" s="7">
        <v>884201.35464000003</v>
      </c>
      <c r="Q121" s="7">
        <v>44002.46</v>
      </c>
      <c r="R121" s="7">
        <f t="shared" si="8"/>
        <v>2024555.1913865921</v>
      </c>
      <c r="S121" s="7">
        <v>0</v>
      </c>
      <c r="T121" s="14">
        <f t="shared" si="9"/>
        <v>14410.732093834027</v>
      </c>
      <c r="U121" s="1">
        <f t="shared" si="11"/>
        <v>-0.59999999999999432</v>
      </c>
      <c r="V121" s="7">
        <f t="shared" si="11"/>
        <v>56341.200000000186</v>
      </c>
      <c r="W121" s="7">
        <f t="shared" si="11"/>
        <v>182211.8669875472</v>
      </c>
      <c r="X121" s="7">
        <f t="shared" si="10"/>
        <v>238553.06698754709</v>
      </c>
      <c r="Y121" s="7">
        <f t="shared" si="10"/>
        <v>38592.404640000081</v>
      </c>
      <c r="Z121" s="7">
        <f t="shared" si="10"/>
        <v>-2627.9199999999983</v>
      </c>
      <c r="AA121" s="7">
        <f t="shared" si="10"/>
        <v>202588.58234754694</v>
      </c>
      <c r="AB121" s="7">
        <f t="shared" si="10"/>
        <v>0</v>
      </c>
      <c r="AC121" s="14">
        <f t="shared" si="10"/>
        <v>1202.9173053228587</v>
      </c>
    </row>
    <row r="122" spans="1:29" x14ac:dyDescent="0.35">
      <c r="A122" s="7" t="s">
        <v>156</v>
      </c>
      <c r="B122" s="7" t="s">
        <v>160</v>
      </c>
      <c r="C122" s="1">
        <v>737</v>
      </c>
      <c r="D122" s="7">
        <v>7276419.96</v>
      </c>
      <c r="E122" s="22">
        <v>-259.02</v>
      </c>
      <c r="F122" s="7">
        <v>7276160.9400000004</v>
      </c>
      <c r="G122" s="7">
        <v>6963604.6060799994</v>
      </c>
      <c r="H122" s="7">
        <v>312556.33</v>
      </c>
      <c r="I122" s="7">
        <v>3.9200010360218585E-3</v>
      </c>
      <c r="J122" s="7">
        <v>302.05878591610235</v>
      </c>
      <c r="K122" s="14">
        <v>9872.6742740841255</v>
      </c>
      <c r="L122" s="1">
        <v>737.5</v>
      </c>
      <c r="M122" s="7">
        <v>7426310.0300000003</v>
      </c>
      <c r="N122" s="22">
        <v>-503809.92996450356</v>
      </c>
      <c r="O122" s="7">
        <f t="shared" si="7"/>
        <v>6922500.100035497</v>
      </c>
      <c r="P122" s="7">
        <v>5987450.5218771212</v>
      </c>
      <c r="Q122" s="7">
        <v>316242.59999999998</v>
      </c>
      <c r="R122" s="7">
        <f t="shared" si="8"/>
        <v>618806.97815837583</v>
      </c>
      <c r="S122" s="7">
        <v>0</v>
      </c>
      <c r="T122" s="14">
        <f t="shared" si="9"/>
        <v>9386.4408136074544</v>
      </c>
      <c r="U122" s="1">
        <f t="shared" si="11"/>
        <v>0.5</v>
      </c>
      <c r="V122" s="7">
        <f t="shared" si="11"/>
        <v>149890.0700000003</v>
      </c>
      <c r="W122" s="7">
        <f t="shared" si="11"/>
        <v>-503550.90996450355</v>
      </c>
      <c r="X122" s="7">
        <f t="shared" si="10"/>
        <v>-353660.83996450342</v>
      </c>
      <c r="Y122" s="7">
        <f t="shared" si="10"/>
        <v>-976154.08420287818</v>
      </c>
      <c r="Z122" s="7">
        <f t="shared" si="10"/>
        <v>3686.2699999999604</v>
      </c>
      <c r="AA122" s="7">
        <f t="shared" si="10"/>
        <v>618806.97423837474</v>
      </c>
      <c r="AB122" s="7">
        <f t="shared" si="10"/>
        <v>-302.05878591610235</v>
      </c>
      <c r="AC122" s="14">
        <f t="shared" si="10"/>
        <v>-486.2334604766711</v>
      </c>
    </row>
    <row r="123" spans="1:29" x14ac:dyDescent="0.35">
      <c r="A123" s="7" t="s">
        <v>161</v>
      </c>
      <c r="B123" s="7" t="s">
        <v>162</v>
      </c>
      <c r="C123" s="1">
        <v>1461.8</v>
      </c>
      <c r="D123" s="7">
        <v>14292407.029999999</v>
      </c>
      <c r="E123" s="22">
        <v>-1824196.7041782069</v>
      </c>
      <c r="F123" s="7">
        <v>12468210.325821793</v>
      </c>
      <c r="G123" s="7">
        <v>1863151.9306740002</v>
      </c>
      <c r="H123" s="7">
        <v>306097.40999999997</v>
      </c>
      <c r="I123" s="7">
        <v>10298960.985147793</v>
      </c>
      <c r="J123" s="7">
        <v>0</v>
      </c>
      <c r="K123" s="14">
        <v>8529.3544437144574</v>
      </c>
      <c r="L123" s="1">
        <v>1462</v>
      </c>
      <c r="M123" s="7">
        <v>14612056.77</v>
      </c>
      <c r="N123" s="22">
        <v>-991299.75293140975</v>
      </c>
      <c r="O123" s="7">
        <f t="shared" si="7"/>
        <v>13620757.017068589</v>
      </c>
      <c r="P123" s="7">
        <v>1916135.3551656599</v>
      </c>
      <c r="Q123" s="7">
        <v>371328.45</v>
      </c>
      <c r="R123" s="7">
        <f t="shared" si="8"/>
        <v>11333293.211902929</v>
      </c>
      <c r="S123" s="7">
        <v>0</v>
      </c>
      <c r="T123" s="14">
        <f t="shared" si="9"/>
        <v>9316.5232674887757</v>
      </c>
      <c r="U123" s="1">
        <f t="shared" si="11"/>
        <v>0.20000000000004547</v>
      </c>
      <c r="V123" s="7">
        <f t="shared" si="11"/>
        <v>319649.74000000022</v>
      </c>
      <c r="W123" s="7">
        <f t="shared" si="11"/>
        <v>832896.95124679711</v>
      </c>
      <c r="X123" s="7">
        <f t="shared" si="10"/>
        <v>1152546.6912467964</v>
      </c>
      <c r="Y123" s="7">
        <f t="shared" si="10"/>
        <v>52983.424491659738</v>
      </c>
      <c r="Z123" s="7">
        <f t="shared" si="10"/>
        <v>65231.040000000037</v>
      </c>
      <c r="AA123" s="7">
        <f t="shared" si="10"/>
        <v>1034332.2267551366</v>
      </c>
      <c r="AB123" s="7">
        <f t="shared" si="10"/>
        <v>0</v>
      </c>
      <c r="AC123" s="14">
        <f t="shared" si="10"/>
        <v>787.1688237743183</v>
      </c>
    </row>
    <row r="124" spans="1:29" x14ac:dyDescent="0.35">
      <c r="A124" s="7" t="s">
        <v>161</v>
      </c>
      <c r="B124" s="7" t="s">
        <v>163</v>
      </c>
      <c r="C124" s="1">
        <v>809.1</v>
      </c>
      <c r="D124" s="7">
        <v>8233997.4699999997</v>
      </c>
      <c r="E124" s="22">
        <v>-1050937.8172240378</v>
      </c>
      <c r="F124" s="7">
        <v>7183059.6527759619</v>
      </c>
      <c r="G124" s="7">
        <v>988845.57447999995</v>
      </c>
      <c r="H124" s="7">
        <v>210268.5</v>
      </c>
      <c r="I124" s="7">
        <v>5983945.578295962</v>
      </c>
      <c r="J124" s="7">
        <v>0</v>
      </c>
      <c r="K124" s="14">
        <v>8877.8391456877544</v>
      </c>
      <c r="L124" s="1">
        <v>790.1</v>
      </c>
      <c r="M124" s="7">
        <v>8246553.7199999997</v>
      </c>
      <c r="N124" s="22">
        <v>-559456.26230766403</v>
      </c>
      <c r="O124" s="7">
        <f t="shared" si="7"/>
        <v>7687097.4576923354</v>
      </c>
      <c r="P124" s="7">
        <v>1015462.4853065041</v>
      </c>
      <c r="Q124" s="7">
        <v>203876.34</v>
      </c>
      <c r="R124" s="7">
        <f t="shared" si="8"/>
        <v>6467758.6323858313</v>
      </c>
      <c r="S124" s="7">
        <v>0</v>
      </c>
      <c r="T124" s="14">
        <f t="shared" si="9"/>
        <v>9729.2715576412284</v>
      </c>
      <c r="U124" s="1">
        <f t="shared" si="11"/>
        <v>-19</v>
      </c>
      <c r="V124" s="7">
        <f t="shared" si="11"/>
        <v>12556.25</v>
      </c>
      <c r="W124" s="7">
        <f t="shared" si="11"/>
        <v>491481.5549163738</v>
      </c>
      <c r="X124" s="7">
        <f t="shared" si="10"/>
        <v>504037.80491637345</v>
      </c>
      <c r="Y124" s="7">
        <f t="shared" si="10"/>
        <v>26616.910826504114</v>
      </c>
      <c r="Z124" s="7">
        <f t="shared" si="10"/>
        <v>-6392.1600000000035</v>
      </c>
      <c r="AA124" s="7">
        <f t="shared" si="10"/>
        <v>483813.05408986937</v>
      </c>
      <c r="AB124" s="7">
        <f t="shared" si="10"/>
        <v>0</v>
      </c>
      <c r="AC124" s="14">
        <f t="shared" si="10"/>
        <v>851.432411953474</v>
      </c>
    </row>
    <row r="125" spans="1:29" x14ac:dyDescent="0.35">
      <c r="A125" s="7" t="s">
        <v>161</v>
      </c>
      <c r="B125" s="7" t="s">
        <v>164</v>
      </c>
      <c r="C125" s="1">
        <v>166</v>
      </c>
      <c r="D125" s="7">
        <v>2763245.47</v>
      </c>
      <c r="E125" s="22">
        <v>-352683.99987691652</v>
      </c>
      <c r="F125" s="7">
        <v>2410561.4701230838</v>
      </c>
      <c r="G125" s="7">
        <v>235434.30168299997</v>
      </c>
      <c r="H125" s="7">
        <v>48347.99</v>
      </c>
      <c r="I125" s="7">
        <v>2126779.1784400837</v>
      </c>
      <c r="J125" s="7">
        <v>0</v>
      </c>
      <c r="K125" s="14">
        <v>14521.454639295685</v>
      </c>
      <c r="L125" s="1">
        <v>167.6</v>
      </c>
      <c r="M125" s="7">
        <v>2838274.25</v>
      </c>
      <c r="N125" s="22">
        <v>-192551.98683276004</v>
      </c>
      <c r="O125" s="7">
        <f t="shared" si="7"/>
        <v>2645722.2631672397</v>
      </c>
      <c r="P125" s="7">
        <v>238637.84244136192</v>
      </c>
      <c r="Q125" s="7">
        <v>45409.98</v>
      </c>
      <c r="R125" s="7">
        <f t="shared" si="8"/>
        <v>2361674.4407258779</v>
      </c>
      <c r="S125" s="7">
        <v>0</v>
      </c>
      <c r="T125" s="14">
        <f t="shared" si="9"/>
        <v>15785.93235779976</v>
      </c>
      <c r="U125" s="1">
        <f t="shared" si="11"/>
        <v>1.5999999999999943</v>
      </c>
      <c r="V125" s="7">
        <f t="shared" si="11"/>
        <v>75028.779999999795</v>
      </c>
      <c r="W125" s="7">
        <f t="shared" si="11"/>
        <v>160132.01304415648</v>
      </c>
      <c r="X125" s="7">
        <f t="shared" si="11"/>
        <v>235160.79304415593</v>
      </c>
      <c r="Y125" s="7">
        <f t="shared" si="11"/>
        <v>3203.5407583619526</v>
      </c>
      <c r="Z125" s="7">
        <f t="shared" si="11"/>
        <v>-2938.0099999999948</v>
      </c>
      <c r="AA125" s="7">
        <f t="shared" si="11"/>
        <v>234895.26228579413</v>
      </c>
      <c r="AB125" s="7">
        <f t="shared" si="11"/>
        <v>0</v>
      </c>
      <c r="AC125" s="14">
        <f t="shared" si="11"/>
        <v>1264.4777185040748</v>
      </c>
    </row>
    <row r="126" spans="1:29" x14ac:dyDescent="0.35">
      <c r="A126" s="7" t="s">
        <v>161</v>
      </c>
      <c r="B126" s="7" t="s">
        <v>165</v>
      </c>
      <c r="C126" s="1">
        <v>388.4</v>
      </c>
      <c r="D126" s="7">
        <v>4345281.08</v>
      </c>
      <c r="E126" s="22">
        <v>-554605.49144911382</v>
      </c>
      <c r="F126" s="7">
        <v>3790675.5885508861</v>
      </c>
      <c r="G126" s="7">
        <v>710886.15899999999</v>
      </c>
      <c r="H126" s="7">
        <v>135485.26</v>
      </c>
      <c r="I126" s="7">
        <v>2944304.1695508864</v>
      </c>
      <c r="J126" s="7">
        <v>0</v>
      </c>
      <c r="K126" s="14">
        <v>9759.7208768045475</v>
      </c>
      <c r="L126" s="1">
        <v>381.4</v>
      </c>
      <c r="M126" s="7">
        <v>4389676.0199999996</v>
      </c>
      <c r="N126" s="22">
        <v>-297800.97508305352</v>
      </c>
      <c r="O126" s="7">
        <f t="shared" si="7"/>
        <v>4091875.044916946</v>
      </c>
      <c r="P126" s="7">
        <v>746282.535057</v>
      </c>
      <c r="Q126" s="7">
        <v>111666.85</v>
      </c>
      <c r="R126" s="7">
        <f t="shared" si="8"/>
        <v>3233925.659859946</v>
      </c>
      <c r="S126" s="7">
        <v>0</v>
      </c>
      <c r="T126" s="14">
        <f t="shared" si="9"/>
        <v>10728.565927941652</v>
      </c>
      <c r="U126" s="1">
        <f t="shared" ref="U126:AC154" si="12">L126-C126</f>
        <v>-7</v>
      </c>
      <c r="V126" s="7">
        <f t="shared" si="12"/>
        <v>44394.939999999478</v>
      </c>
      <c r="W126" s="7">
        <f t="shared" si="12"/>
        <v>256804.5163660603</v>
      </c>
      <c r="X126" s="7">
        <f t="shared" si="12"/>
        <v>301199.45636605984</v>
      </c>
      <c r="Y126" s="7">
        <f t="shared" si="12"/>
        <v>35396.376057000016</v>
      </c>
      <c r="Z126" s="7">
        <f t="shared" si="12"/>
        <v>-23818.410000000003</v>
      </c>
      <c r="AA126" s="7">
        <f t="shared" si="12"/>
        <v>289621.49030905962</v>
      </c>
      <c r="AB126" s="7">
        <f t="shared" si="12"/>
        <v>0</v>
      </c>
      <c r="AC126" s="14">
        <f t="shared" si="12"/>
        <v>968.84505113710475</v>
      </c>
    </row>
    <row r="127" spans="1:29" x14ac:dyDescent="0.35">
      <c r="A127" s="7" t="s">
        <v>161</v>
      </c>
      <c r="B127" s="7" t="s">
        <v>166</v>
      </c>
      <c r="C127" s="1">
        <v>221.7</v>
      </c>
      <c r="D127" s="7">
        <v>3124528.13</v>
      </c>
      <c r="E127" s="22">
        <v>-398795.94143199379</v>
      </c>
      <c r="F127" s="7">
        <v>2725732.1885680063</v>
      </c>
      <c r="G127" s="7">
        <v>213872.56200000001</v>
      </c>
      <c r="H127" s="7">
        <v>45084.32</v>
      </c>
      <c r="I127" s="7">
        <v>2466775.3065680065</v>
      </c>
      <c r="J127" s="7">
        <v>0</v>
      </c>
      <c r="K127" s="14">
        <v>12294.687363861103</v>
      </c>
      <c r="L127" s="1">
        <v>221</v>
      </c>
      <c r="M127" s="7">
        <v>3182478.02</v>
      </c>
      <c r="N127" s="22">
        <v>-215903.19039909137</v>
      </c>
      <c r="O127" s="7">
        <f t="shared" si="7"/>
        <v>2966574.8296009088</v>
      </c>
      <c r="P127" s="7">
        <v>216044.77696199997</v>
      </c>
      <c r="Q127" s="7">
        <v>42272.99</v>
      </c>
      <c r="R127" s="7">
        <f t="shared" si="8"/>
        <v>2708257.0626389086</v>
      </c>
      <c r="S127" s="7">
        <v>0</v>
      </c>
      <c r="T127" s="14">
        <f t="shared" si="9"/>
        <v>13423.415518556149</v>
      </c>
      <c r="U127" s="1">
        <f t="shared" si="12"/>
        <v>-0.69999999999998863</v>
      </c>
      <c r="V127" s="7">
        <f t="shared" si="12"/>
        <v>57949.89000000013</v>
      </c>
      <c r="W127" s="7">
        <f t="shared" si="12"/>
        <v>182892.75103290242</v>
      </c>
      <c r="X127" s="7">
        <f t="shared" si="12"/>
        <v>240842.64103290252</v>
      </c>
      <c r="Y127" s="7">
        <f t="shared" si="12"/>
        <v>2172.2149619999691</v>
      </c>
      <c r="Z127" s="7">
        <f t="shared" si="12"/>
        <v>-2811.3300000000017</v>
      </c>
      <c r="AA127" s="7">
        <f t="shared" si="12"/>
        <v>241481.75607090211</v>
      </c>
      <c r="AB127" s="7">
        <f t="shared" si="12"/>
        <v>0</v>
      </c>
      <c r="AC127" s="14">
        <f t="shared" si="12"/>
        <v>1128.7281546950453</v>
      </c>
    </row>
    <row r="128" spans="1:29" x14ac:dyDescent="0.35">
      <c r="A128" s="7" t="s">
        <v>161</v>
      </c>
      <c r="B128" s="7" t="s">
        <v>167</v>
      </c>
      <c r="C128" s="1">
        <v>342.7</v>
      </c>
      <c r="D128" s="7">
        <v>4029914.07</v>
      </c>
      <c r="E128" s="22">
        <v>-514353.94676241482</v>
      </c>
      <c r="F128" s="7">
        <v>3515560.1232375852</v>
      </c>
      <c r="G128" s="7">
        <v>427023.911525</v>
      </c>
      <c r="H128" s="7">
        <v>93734.29</v>
      </c>
      <c r="I128" s="7">
        <v>2994801.9217125853</v>
      </c>
      <c r="J128" s="7">
        <v>0</v>
      </c>
      <c r="K128" s="14">
        <v>10258.418801393596</v>
      </c>
      <c r="L128" s="1">
        <v>333.4</v>
      </c>
      <c r="M128" s="7">
        <v>4051503</v>
      </c>
      <c r="N128" s="22">
        <v>-274858.90495215106</v>
      </c>
      <c r="O128" s="7">
        <f t="shared" si="7"/>
        <v>3776644.0950478488</v>
      </c>
      <c r="P128" s="7">
        <v>436834.458304714</v>
      </c>
      <c r="Q128" s="7">
        <v>87748.26</v>
      </c>
      <c r="R128" s="7">
        <f t="shared" si="8"/>
        <v>3252061.376743135</v>
      </c>
      <c r="S128" s="7">
        <v>0</v>
      </c>
      <c r="T128" s="14">
        <f t="shared" si="9"/>
        <v>11327.666751793189</v>
      </c>
      <c r="U128" s="1">
        <f t="shared" si="12"/>
        <v>-9.3000000000000114</v>
      </c>
      <c r="V128" s="7">
        <f t="shared" si="12"/>
        <v>21588.930000000168</v>
      </c>
      <c r="W128" s="7">
        <f t="shared" si="12"/>
        <v>239495.04181026376</v>
      </c>
      <c r="X128" s="7">
        <f t="shared" si="12"/>
        <v>261083.97181026358</v>
      </c>
      <c r="Y128" s="7">
        <f t="shared" si="12"/>
        <v>9810.5467797140009</v>
      </c>
      <c r="Z128" s="7">
        <f t="shared" si="12"/>
        <v>-5986.0299999999988</v>
      </c>
      <c r="AA128" s="7">
        <f t="shared" si="12"/>
        <v>257259.45503054978</v>
      </c>
      <c r="AB128" s="7">
        <f t="shared" si="12"/>
        <v>0</v>
      </c>
      <c r="AC128" s="14">
        <f t="shared" si="12"/>
        <v>1069.2479503995928</v>
      </c>
    </row>
    <row r="129" spans="1:29" x14ac:dyDescent="0.35">
      <c r="A129" s="7" t="s">
        <v>168</v>
      </c>
      <c r="B129" s="7" t="s">
        <v>168</v>
      </c>
      <c r="C129" s="1">
        <v>177.5</v>
      </c>
      <c r="D129" s="7">
        <v>3117479.81</v>
      </c>
      <c r="E129" s="22">
        <v>-397896.33634189208</v>
      </c>
      <c r="F129" s="7">
        <v>2719583.4736581082</v>
      </c>
      <c r="G129" s="7">
        <v>1186140.54669</v>
      </c>
      <c r="H129" s="7">
        <v>117202.03</v>
      </c>
      <c r="I129" s="7">
        <v>1416240.8969681081</v>
      </c>
      <c r="J129" s="7">
        <v>0</v>
      </c>
      <c r="K129" s="14">
        <v>15321.597034693566</v>
      </c>
      <c r="L129" s="1">
        <v>173.4</v>
      </c>
      <c r="M129" s="7">
        <v>3128264.44</v>
      </c>
      <c r="N129" s="22">
        <v>-212225.27501007752</v>
      </c>
      <c r="O129" s="7">
        <f t="shared" si="7"/>
        <v>2916039.1649899222</v>
      </c>
      <c r="P129" s="7">
        <v>1248545.61040385</v>
      </c>
      <c r="Q129" s="7">
        <v>93865.5</v>
      </c>
      <c r="R129" s="7">
        <f t="shared" si="8"/>
        <v>1573628.0545860722</v>
      </c>
      <c r="S129" s="7">
        <v>0</v>
      </c>
      <c r="T129" s="14">
        <f t="shared" si="9"/>
        <v>16816.834861533574</v>
      </c>
      <c r="U129" s="1">
        <f t="shared" si="12"/>
        <v>-4.0999999999999943</v>
      </c>
      <c r="V129" s="7">
        <f t="shared" si="12"/>
        <v>10784.629999999888</v>
      </c>
      <c r="W129" s="7">
        <f t="shared" si="12"/>
        <v>185671.06133181456</v>
      </c>
      <c r="X129" s="7">
        <f t="shared" si="12"/>
        <v>196455.69133181404</v>
      </c>
      <c r="Y129" s="7">
        <f t="shared" si="12"/>
        <v>62405.063713849988</v>
      </c>
      <c r="Z129" s="7">
        <f t="shared" si="12"/>
        <v>-23336.53</v>
      </c>
      <c r="AA129" s="7">
        <f t="shared" si="12"/>
        <v>157387.15761796408</v>
      </c>
      <c r="AB129" s="7">
        <f t="shared" si="12"/>
        <v>0</v>
      </c>
      <c r="AC129" s="14">
        <f t="shared" si="12"/>
        <v>1495.237826840008</v>
      </c>
    </row>
    <row r="130" spans="1:29" x14ac:dyDescent="0.35">
      <c r="A130" s="7" t="s">
        <v>168</v>
      </c>
      <c r="B130" s="7" t="s">
        <v>169</v>
      </c>
      <c r="C130" s="1">
        <v>333.5</v>
      </c>
      <c r="D130" s="7">
        <v>4293922.6900000004</v>
      </c>
      <c r="E130" s="22">
        <v>-548050.41604626214</v>
      </c>
      <c r="F130" s="7">
        <v>3745872.2739537382</v>
      </c>
      <c r="G130" s="7">
        <v>1422507.14112</v>
      </c>
      <c r="H130" s="7">
        <v>154134.1</v>
      </c>
      <c r="I130" s="7">
        <v>2169231.0328337378</v>
      </c>
      <c r="J130" s="7">
        <v>0</v>
      </c>
      <c r="K130" s="14">
        <v>11232.000821450489</v>
      </c>
      <c r="L130" s="1">
        <v>333.1</v>
      </c>
      <c r="M130" s="7">
        <v>4378616.82</v>
      </c>
      <c r="N130" s="22">
        <v>-297050.7054666552</v>
      </c>
      <c r="O130" s="7">
        <f t="shared" si="7"/>
        <v>4081566.1145333452</v>
      </c>
      <c r="P130" s="7">
        <v>1505983.47202176</v>
      </c>
      <c r="Q130" s="7">
        <v>130150.46</v>
      </c>
      <c r="R130" s="7">
        <f t="shared" si="8"/>
        <v>2445432.1825115853</v>
      </c>
      <c r="S130" s="7">
        <v>0</v>
      </c>
      <c r="T130" s="14">
        <f t="shared" si="9"/>
        <v>12253.275636545617</v>
      </c>
      <c r="U130" s="1">
        <f t="shared" si="12"/>
        <v>-0.39999999999997726</v>
      </c>
      <c r="V130" s="7">
        <f t="shared" si="12"/>
        <v>84694.129999999888</v>
      </c>
      <c r="W130" s="7">
        <f t="shared" si="12"/>
        <v>250999.71057960694</v>
      </c>
      <c r="X130" s="7">
        <f t="shared" si="12"/>
        <v>335693.84057960706</v>
      </c>
      <c r="Y130" s="7">
        <f t="shared" si="12"/>
        <v>83476.330901759909</v>
      </c>
      <c r="Z130" s="7">
        <f t="shared" si="12"/>
        <v>-23983.64</v>
      </c>
      <c r="AA130" s="7">
        <f t="shared" si="12"/>
        <v>276201.14967784751</v>
      </c>
      <c r="AB130" s="7">
        <f t="shared" si="12"/>
        <v>0</v>
      </c>
      <c r="AC130" s="14">
        <f t="shared" si="12"/>
        <v>1021.2748150951284</v>
      </c>
    </row>
    <row r="131" spans="1:29" x14ac:dyDescent="0.35">
      <c r="A131" s="7" t="s">
        <v>170</v>
      </c>
      <c r="B131" s="7" t="s">
        <v>171</v>
      </c>
      <c r="C131" s="1">
        <v>835.2</v>
      </c>
      <c r="D131" s="7">
        <v>8404676.8100000005</v>
      </c>
      <c r="E131" s="22">
        <v>-1072722.2996310794</v>
      </c>
      <c r="F131" s="7">
        <v>7331954.5103689209</v>
      </c>
      <c r="G131" s="7">
        <v>2795601.817026</v>
      </c>
      <c r="H131" s="7">
        <v>296337.49</v>
      </c>
      <c r="I131" s="7">
        <v>4240015.2033429202</v>
      </c>
      <c r="J131" s="7">
        <v>0</v>
      </c>
      <c r="K131" s="14">
        <v>8778.6811666294543</v>
      </c>
      <c r="L131" s="1">
        <v>814.8</v>
      </c>
      <c r="M131" s="7">
        <v>8412683.4199999999</v>
      </c>
      <c r="N131" s="22">
        <v>-570726.70377642987</v>
      </c>
      <c r="O131" s="7">
        <f t="shared" si="7"/>
        <v>7841956.7162235696</v>
      </c>
      <c r="P131" s="7">
        <v>3343602.7223326196</v>
      </c>
      <c r="Q131" s="7">
        <v>275696.53999999998</v>
      </c>
      <c r="R131" s="7">
        <f t="shared" si="8"/>
        <v>4222657.4538909504</v>
      </c>
      <c r="S131" s="7">
        <v>0</v>
      </c>
      <c r="T131" s="14">
        <f t="shared" si="9"/>
        <v>9624.3945952670219</v>
      </c>
      <c r="U131" s="1">
        <f t="shared" si="12"/>
        <v>-20.400000000000091</v>
      </c>
      <c r="V131" s="7">
        <f t="shared" si="12"/>
        <v>8006.609999999404</v>
      </c>
      <c r="W131" s="7">
        <f t="shared" si="12"/>
        <v>501995.59585464955</v>
      </c>
      <c r="X131" s="7">
        <f t="shared" si="12"/>
        <v>510002.20585464872</v>
      </c>
      <c r="Y131" s="7">
        <f t="shared" si="12"/>
        <v>548000.90530661959</v>
      </c>
      <c r="Z131" s="7">
        <f t="shared" si="12"/>
        <v>-20640.950000000012</v>
      </c>
      <c r="AA131" s="7">
        <f t="shared" si="12"/>
        <v>-17357.74945196975</v>
      </c>
      <c r="AB131" s="7">
        <f t="shared" si="12"/>
        <v>0</v>
      </c>
      <c r="AC131" s="14">
        <f t="shared" si="12"/>
        <v>845.71342863756763</v>
      </c>
    </row>
    <row r="132" spans="1:29" x14ac:dyDescent="0.35">
      <c r="A132" s="7" t="s">
        <v>170</v>
      </c>
      <c r="B132" s="7" t="s">
        <v>170</v>
      </c>
      <c r="C132" s="1">
        <v>633.4</v>
      </c>
      <c r="D132" s="7">
        <v>6568508.8700000001</v>
      </c>
      <c r="E132" s="22">
        <v>-838364.88891397871</v>
      </c>
      <c r="F132" s="7">
        <v>5730143.9810860213</v>
      </c>
      <c r="G132" s="7">
        <v>3925654.981619</v>
      </c>
      <c r="H132" s="7">
        <v>561796.43999999994</v>
      </c>
      <c r="I132" s="7">
        <v>1242692.5594670214</v>
      </c>
      <c r="J132" s="7">
        <v>0</v>
      </c>
      <c r="K132" s="14">
        <v>9046.6434813483138</v>
      </c>
      <c r="L132" s="1">
        <v>631.70000000000005</v>
      </c>
      <c r="M132" s="7">
        <v>6701098.2800000003</v>
      </c>
      <c r="N132" s="22">
        <v>-454610.68033703614</v>
      </c>
      <c r="O132" s="7">
        <f t="shared" si="7"/>
        <v>6246487.5996629642</v>
      </c>
      <c r="P132" s="7">
        <v>5112322.0242022602</v>
      </c>
      <c r="Q132" s="7">
        <v>665242.62</v>
      </c>
      <c r="R132" s="7">
        <f t="shared" si="8"/>
        <v>468922.95546070405</v>
      </c>
      <c r="S132" s="7">
        <v>0</v>
      </c>
      <c r="T132" s="14">
        <f t="shared" si="9"/>
        <v>9888.3767605872472</v>
      </c>
      <c r="U132" s="1">
        <f t="shared" si="12"/>
        <v>-1.6999999999999318</v>
      </c>
      <c r="V132" s="7">
        <f t="shared" si="12"/>
        <v>132589.41000000015</v>
      </c>
      <c r="W132" s="7">
        <f t="shared" si="12"/>
        <v>383754.20857694256</v>
      </c>
      <c r="X132" s="7">
        <f t="shared" si="12"/>
        <v>516343.61857694294</v>
      </c>
      <c r="Y132" s="7">
        <f t="shared" si="12"/>
        <v>1186667.0425832602</v>
      </c>
      <c r="Z132" s="7">
        <f t="shared" si="12"/>
        <v>103446.18000000005</v>
      </c>
      <c r="AA132" s="7">
        <f t="shared" si="12"/>
        <v>-773769.60400631733</v>
      </c>
      <c r="AB132" s="7">
        <f t="shared" si="12"/>
        <v>0</v>
      </c>
      <c r="AC132" s="14">
        <f t="shared" si="12"/>
        <v>841.73327923893339</v>
      </c>
    </row>
    <row r="133" spans="1:29" x14ac:dyDescent="0.35">
      <c r="A133" s="7" t="s">
        <v>172</v>
      </c>
      <c r="B133" s="7" t="s">
        <v>173</v>
      </c>
      <c r="C133" s="1">
        <v>607</v>
      </c>
      <c r="D133" s="7">
        <v>6054174.8899999997</v>
      </c>
      <c r="E133" s="22">
        <v>-772718.39919440483</v>
      </c>
      <c r="F133" s="7">
        <v>5281456.4908055952</v>
      </c>
      <c r="G133" s="7">
        <v>2144249.0099999998</v>
      </c>
      <c r="H133" s="7">
        <v>233300.8</v>
      </c>
      <c r="I133" s="7">
        <v>2903906.6808055956</v>
      </c>
      <c r="J133" s="7">
        <v>0</v>
      </c>
      <c r="K133" s="14">
        <v>8700.9167888065822</v>
      </c>
      <c r="L133" s="1">
        <v>609</v>
      </c>
      <c r="M133" s="7">
        <v>6194545.54</v>
      </c>
      <c r="N133" s="22">
        <v>-420245.5246363217</v>
      </c>
      <c r="O133" s="7">
        <f t="shared" ref="O133:O181" si="13">M133+N133</f>
        <v>5774300.0153636783</v>
      </c>
      <c r="P133" s="7">
        <v>2145352.0085999998</v>
      </c>
      <c r="Q133" s="7">
        <v>215928.49</v>
      </c>
      <c r="R133" s="7">
        <f t="shared" ref="R133:R181" si="14">O133-P133-Q133</f>
        <v>3413019.5167636788</v>
      </c>
      <c r="S133" s="7">
        <v>0</v>
      </c>
      <c r="T133" s="14">
        <f t="shared" ref="T133:T181" si="15">O133/L133</f>
        <v>9481.6092206300145</v>
      </c>
      <c r="U133" s="1">
        <f t="shared" si="12"/>
        <v>2</v>
      </c>
      <c r="V133" s="7">
        <f t="shared" si="12"/>
        <v>140370.65000000037</v>
      </c>
      <c r="W133" s="7">
        <f t="shared" si="12"/>
        <v>352472.87455808313</v>
      </c>
      <c r="X133" s="7">
        <f t="shared" si="12"/>
        <v>492843.52455808315</v>
      </c>
      <c r="Y133" s="7">
        <f t="shared" si="12"/>
        <v>1102.9986000000499</v>
      </c>
      <c r="Z133" s="7">
        <f t="shared" si="12"/>
        <v>-17372.309999999998</v>
      </c>
      <c r="AA133" s="7">
        <f t="shared" si="12"/>
        <v>509112.83595808316</v>
      </c>
      <c r="AB133" s="7">
        <f t="shared" si="12"/>
        <v>0</v>
      </c>
      <c r="AC133" s="14">
        <f t="shared" si="12"/>
        <v>780.69243182343234</v>
      </c>
    </row>
    <row r="134" spans="1:29" x14ac:dyDescent="0.35">
      <c r="A134" s="7" t="s">
        <v>172</v>
      </c>
      <c r="B134" s="7" t="s">
        <v>174</v>
      </c>
      <c r="C134" s="1">
        <v>320.39999999999998</v>
      </c>
      <c r="D134" s="7">
        <v>3650858.46</v>
      </c>
      <c r="E134" s="22">
        <v>-465973.57297297206</v>
      </c>
      <c r="F134" s="7">
        <v>3184884.887027028</v>
      </c>
      <c r="G134" s="7">
        <v>915170.61517</v>
      </c>
      <c r="H134" s="7">
        <v>99591.18</v>
      </c>
      <c r="I134" s="7">
        <v>2170123.0918570277</v>
      </c>
      <c r="J134" s="7">
        <v>0</v>
      </c>
      <c r="K134" s="14">
        <v>9940.3398471505243</v>
      </c>
      <c r="L134" s="1">
        <v>319.3</v>
      </c>
      <c r="M134" s="7">
        <v>3718419.93</v>
      </c>
      <c r="N134" s="22">
        <v>-252262.14323722685</v>
      </c>
      <c r="O134" s="7">
        <f t="shared" si="13"/>
        <v>3466157.7867627735</v>
      </c>
      <c r="P134" s="7">
        <v>913577.37813551992</v>
      </c>
      <c r="Q134" s="7">
        <v>90069.96</v>
      </c>
      <c r="R134" s="7">
        <f t="shared" si="14"/>
        <v>2462510.4486272535</v>
      </c>
      <c r="S134" s="7">
        <v>0</v>
      </c>
      <c r="T134" s="14">
        <f t="shared" si="15"/>
        <v>10855.489466842384</v>
      </c>
      <c r="U134" s="1">
        <f t="shared" si="12"/>
        <v>-1.0999999999999659</v>
      </c>
      <c r="V134" s="7">
        <f t="shared" si="12"/>
        <v>67561.470000000205</v>
      </c>
      <c r="W134" s="7">
        <f t="shared" si="12"/>
        <v>213711.42973574522</v>
      </c>
      <c r="X134" s="7">
        <f t="shared" si="12"/>
        <v>281272.89973574551</v>
      </c>
      <c r="Y134" s="7">
        <f t="shared" si="12"/>
        <v>-1593.2370344800875</v>
      </c>
      <c r="Z134" s="7">
        <f t="shared" si="12"/>
        <v>-9521.2199999999866</v>
      </c>
      <c r="AA134" s="7">
        <f t="shared" si="12"/>
        <v>292387.3567702258</v>
      </c>
      <c r="AB134" s="7">
        <f t="shared" si="12"/>
        <v>0</v>
      </c>
      <c r="AC134" s="14">
        <f t="shared" si="12"/>
        <v>915.1496196918597</v>
      </c>
    </row>
    <row r="135" spans="1:29" x14ac:dyDescent="0.35">
      <c r="A135" s="7" t="s">
        <v>175</v>
      </c>
      <c r="B135" s="7" t="s">
        <v>176</v>
      </c>
      <c r="C135" s="1">
        <v>1659.4</v>
      </c>
      <c r="D135" s="7">
        <v>19988240.379999999</v>
      </c>
      <c r="E135" s="22">
        <v>-2551178.5486505101</v>
      </c>
      <c r="F135" s="7">
        <v>17437061.831349488</v>
      </c>
      <c r="G135" s="7">
        <v>14149116.5646</v>
      </c>
      <c r="H135" s="7">
        <v>443509.3</v>
      </c>
      <c r="I135" s="7">
        <v>2844435.9667494884</v>
      </c>
      <c r="J135" s="7">
        <v>0</v>
      </c>
      <c r="K135" s="14">
        <v>10508.052206429726</v>
      </c>
      <c r="L135" s="1">
        <v>1645.2</v>
      </c>
      <c r="M135" s="7">
        <v>20229132.25</v>
      </c>
      <c r="N135" s="22">
        <v>-1372369.0043836185</v>
      </c>
      <c r="O135" s="7">
        <f t="shared" si="13"/>
        <v>18856763.24561638</v>
      </c>
      <c r="P135" s="7">
        <v>15206625.2413196</v>
      </c>
      <c r="Q135" s="7">
        <v>458821.34</v>
      </c>
      <c r="R135" s="7">
        <f t="shared" si="14"/>
        <v>3191316.6642967798</v>
      </c>
      <c r="S135" s="7">
        <v>0</v>
      </c>
      <c r="T135" s="14">
        <f t="shared" si="15"/>
        <v>11461.684442995611</v>
      </c>
      <c r="U135" s="1">
        <f t="shared" si="12"/>
        <v>-14.200000000000045</v>
      </c>
      <c r="V135" s="7">
        <f t="shared" si="12"/>
        <v>240891.87000000104</v>
      </c>
      <c r="W135" s="7">
        <f t="shared" si="12"/>
        <v>1178809.5442668917</v>
      </c>
      <c r="X135" s="7">
        <f t="shared" si="12"/>
        <v>1419701.4142668918</v>
      </c>
      <c r="Y135" s="7">
        <f t="shared" si="12"/>
        <v>1057508.6767196003</v>
      </c>
      <c r="Z135" s="7">
        <f t="shared" si="12"/>
        <v>15312.040000000037</v>
      </c>
      <c r="AA135" s="7">
        <f t="shared" si="12"/>
        <v>346880.69754729141</v>
      </c>
      <c r="AB135" s="7">
        <f t="shared" si="12"/>
        <v>0</v>
      </c>
      <c r="AC135" s="14">
        <f t="shared" si="12"/>
        <v>953.63223656588525</v>
      </c>
    </row>
    <row r="136" spans="1:29" x14ac:dyDescent="0.35">
      <c r="A136" s="7" t="s">
        <v>177</v>
      </c>
      <c r="B136" s="7" t="s">
        <v>178</v>
      </c>
      <c r="C136" s="1">
        <v>189.3</v>
      </c>
      <c r="D136" s="7">
        <v>2818041.78</v>
      </c>
      <c r="E136" s="22">
        <v>-359677.87067091995</v>
      </c>
      <c r="F136" s="7">
        <v>2458363.90932908</v>
      </c>
      <c r="G136" s="7">
        <v>451448.96399999998</v>
      </c>
      <c r="H136" s="7">
        <v>69966.75</v>
      </c>
      <c r="I136" s="7">
        <v>1936948.1953290801</v>
      </c>
      <c r="J136" s="7">
        <v>0</v>
      </c>
      <c r="K136" s="14">
        <v>12986.602796244479</v>
      </c>
      <c r="L136" s="1">
        <v>186.9</v>
      </c>
      <c r="M136" s="7">
        <v>2863468.15</v>
      </c>
      <c r="N136" s="22">
        <v>-194261.1717366029</v>
      </c>
      <c r="O136" s="7">
        <f t="shared" si="13"/>
        <v>2669206.9782633968</v>
      </c>
      <c r="P136" s="7">
        <v>459113.69797199994</v>
      </c>
      <c r="Q136" s="7">
        <v>65861.240000000005</v>
      </c>
      <c r="R136" s="7">
        <f t="shared" si="14"/>
        <v>2144232.0402913964</v>
      </c>
      <c r="S136" s="7">
        <v>0</v>
      </c>
      <c r="T136" s="14">
        <f t="shared" si="15"/>
        <v>14281.471258766167</v>
      </c>
      <c r="U136" s="1">
        <f t="shared" si="12"/>
        <v>-2.4000000000000057</v>
      </c>
      <c r="V136" s="7">
        <f t="shared" si="12"/>
        <v>45426.370000000112</v>
      </c>
      <c r="W136" s="7">
        <f t="shared" si="12"/>
        <v>165416.69893431704</v>
      </c>
      <c r="X136" s="7">
        <f t="shared" si="12"/>
        <v>210843.06893431675</v>
      </c>
      <c r="Y136" s="7">
        <f t="shared" si="12"/>
        <v>7664.7339719999582</v>
      </c>
      <c r="Z136" s="7">
        <f t="shared" si="12"/>
        <v>-4105.5099999999948</v>
      </c>
      <c r="AA136" s="7">
        <f t="shared" si="12"/>
        <v>207283.84496231633</v>
      </c>
      <c r="AB136" s="7">
        <f t="shared" si="12"/>
        <v>0</v>
      </c>
      <c r="AC136" s="14">
        <f t="shared" si="12"/>
        <v>1294.8684625216883</v>
      </c>
    </row>
    <row r="137" spans="1:29" x14ac:dyDescent="0.35">
      <c r="A137" s="7" t="s">
        <v>177</v>
      </c>
      <c r="B137" s="7" t="s">
        <v>179</v>
      </c>
      <c r="C137" s="1">
        <v>1517.1</v>
      </c>
      <c r="D137" s="7">
        <v>14183383.390000001</v>
      </c>
      <c r="E137" s="22">
        <v>-1810281.5837686036</v>
      </c>
      <c r="F137" s="7">
        <v>12373101.806231396</v>
      </c>
      <c r="G137" s="7">
        <v>1780131.9748249997</v>
      </c>
      <c r="H137" s="7">
        <v>279730.43</v>
      </c>
      <c r="I137" s="7">
        <v>10313239.401406396</v>
      </c>
      <c r="J137" s="7">
        <v>0</v>
      </c>
      <c r="K137" s="14">
        <v>8155.7588861850882</v>
      </c>
      <c r="L137" s="1">
        <v>1542</v>
      </c>
      <c r="M137" s="7">
        <v>14708960.99</v>
      </c>
      <c r="N137" s="22">
        <v>-997873.85340583674</v>
      </c>
      <c r="O137" s="7">
        <f t="shared" si="13"/>
        <v>13711087.136594163</v>
      </c>
      <c r="P137" s="7">
        <v>1770356.5665611147</v>
      </c>
      <c r="Q137" s="7">
        <v>237421.25</v>
      </c>
      <c r="R137" s="7">
        <f t="shared" si="14"/>
        <v>11703309.320033049</v>
      </c>
      <c r="S137" s="7">
        <v>0</v>
      </c>
      <c r="T137" s="14">
        <f t="shared" si="15"/>
        <v>8891.7556009041273</v>
      </c>
      <c r="U137" s="1">
        <f t="shared" si="12"/>
        <v>24.900000000000091</v>
      </c>
      <c r="V137" s="7">
        <f t="shared" si="12"/>
        <v>525577.59999999963</v>
      </c>
      <c r="W137" s="7">
        <f t="shared" si="12"/>
        <v>812407.73036276689</v>
      </c>
      <c r="X137" s="7">
        <f t="shared" si="12"/>
        <v>1337985.330362767</v>
      </c>
      <c r="Y137" s="7">
        <f t="shared" si="12"/>
        <v>-9775.4082638849504</v>
      </c>
      <c r="Z137" s="7">
        <f t="shared" si="12"/>
        <v>-42309.179999999993</v>
      </c>
      <c r="AA137" s="7">
        <f t="shared" si="12"/>
        <v>1390069.918626653</v>
      </c>
      <c r="AB137" s="7">
        <f t="shared" si="12"/>
        <v>0</v>
      </c>
      <c r="AC137" s="14">
        <f t="shared" si="12"/>
        <v>735.99671471903912</v>
      </c>
    </row>
    <row r="138" spans="1:29" x14ac:dyDescent="0.35">
      <c r="A138" s="7" t="s">
        <v>177</v>
      </c>
      <c r="B138" s="7" t="s">
        <v>180</v>
      </c>
      <c r="C138" s="1">
        <v>287.89999999999998</v>
      </c>
      <c r="D138" s="7">
        <v>3388218.96</v>
      </c>
      <c r="E138" s="22">
        <v>-432451.84991531214</v>
      </c>
      <c r="F138" s="7">
        <v>2955767.1100846878</v>
      </c>
      <c r="G138" s="7">
        <v>738789.01482400007</v>
      </c>
      <c r="H138" s="7">
        <v>104054.09</v>
      </c>
      <c r="I138" s="7">
        <v>2112924.0052606878</v>
      </c>
      <c r="J138" s="7">
        <v>0</v>
      </c>
      <c r="K138" s="14">
        <v>10266.645050658868</v>
      </c>
      <c r="L138" s="1">
        <v>285.3</v>
      </c>
      <c r="M138" s="7">
        <v>3447306.27</v>
      </c>
      <c r="N138" s="22">
        <v>-233869.46187794613</v>
      </c>
      <c r="O138" s="7">
        <f t="shared" si="13"/>
        <v>3213436.8081220537</v>
      </c>
      <c r="P138" s="7">
        <v>770828.0384301201</v>
      </c>
      <c r="Q138" s="7">
        <v>90778.69</v>
      </c>
      <c r="R138" s="7">
        <f t="shared" si="14"/>
        <v>2351830.0796919339</v>
      </c>
      <c r="S138" s="7">
        <v>0</v>
      </c>
      <c r="T138" s="14">
        <f t="shared" si="15"/>
        <v>11263.360701444282</v>
      </c>
      <c r="U138" s="1">
        <f t="shared" si="12"/>
        <v>-2.5999999999999659</v>
      </c>
      <c r="V138" s="7">
        <f t="shared" si="12"/>
        <v>59087.310000000056</v>
      </c>
      <c r="W138" s="7">
        <f t="shared" si="12"/>
        <v>198582.38803736601</v>
      </c>
      <c r="X138" s="7">
        <f t="shared" si="12"/>
        <v>257669.69803736592</v>
      </c>
      <c r="Y138" s="7">
        <f t="shared" si="12"/>
        <v>32039.023606120027</v>
      </c>
      <c r="Z138" s="7">
        <f t="shared" si="12"/>
        <v>-13275.399999999994</v>
      </c>
      <c r="AA138" s="7">
        <f t="shared" si="12"/>
        <v>238906.07443124615</v>
      </c>
      <c r="AB138" s="7">
        <f t="shared" si="12"/>
        <v>0</v>
      </c>
      <c r="AC138" s="14">
        <f t="shared" si="12"/>
        <v>996.71565078541425</v>
      </c>
    </row>
    <row r="139" spans="1:29" x14ac:dyDescent="0.35">
      <c r="A139" s="7" t="s">
        <v>177</v>
      </c>
      <c r="B139" s="7" t="s">
        <v>181</v>
      </c>
      <c r="C139" s="1">
        <v>255.5</v>
      </c>
      <c r="D139" s="7">
        <v>3226075.15</v>
      </c>
      <c r="E139" s="22">
        <v>-411756.7911205237</v>
      </c>
      <c r="F139" s="7">
        <v>2814318.3588794763</v>
      </c>
      <c r="G139" s="7">
        <v>335696.29558500001</v>
      </c>
      <c r="H139" s="7">
        <v>49366.36</v>
      </c>
      <c r="I139" s="7">
        <v>2429255.7032944765</v>
      </c>
      <c r="J139" s="7">
        <v>0</v>
      </c>
      <c r="K139" s="14">
        <v>11014.944653148636</v>
      </c>
      <c r="L139" s="1">
        <v>249.3</v>
      </c>
      <c r="M139" s="7">
        <v>3253338.57</v>
      </c>
      <c r="N139" s="22">
        <v>-220710.45653645004</v>
      </c>
      <c r="O139" s="7">
        <f t="shared" si="13"/>
        <v>3032628.1134635499</v>
      </c>
      <c r="P139" s="7">
        <v>341709.90208540502</v>
      </c>
      <c r="Q139" s="7">
        <v>46466.16</v>
      </c>
      <c r="R139" s="7">
        <f t="shared" si="14"/>
        <v>2644452.0513781449</v>
      </c>
      <c r="S139" s="7">
        <v>0</v>
      </c>
      <c r="T139" s="14">
        <f t="shared" si="15"/>
        <v>12164.573258979341</v>
      </c>
      <c r="U139" s="1">
        <f t="shared" si="12"/>
        <v>-6.1999999999999886</v>
      </c>
      <c r="V139" s="7">
        <f t="shared" si="12"/>
        <v>27263.419999999925</v>
      </c>
      <c r="W139" s="7">
        <f t="shared" si="12"/>
        <v>191046.33458407366</v>
      </c>
      <c r="X139" s="7">
        <f t="shared" si="12"/>
        <v>218309.75458407355</v>
      </c>
      <c r="Y139" s="7">
        <f t="shared" si="12"/>
        <v>6013.6065004050033</v>
      </c>
      <c r="Z139" s="7">
        <f t="shared" si="12"/>
        <v>-2900.1999999999971</v>
      </c>
      <c r="AA139" s="7">
        <f t="shared" si="12"/>
        <v>215196.34808366839</v>
      </c>
      <c r="AB139" s="7">
        <f t="shared" si="12"/>
        <v>0</v>
      </c>
      <c r="AC139" s="14">
        <f t="shared" si="12"/>
        <v>1149.6286058307051</v>
      </c>
    </row>
    <row r="140" spans="1:29" x14ac:dyDescent="0.35">
      <c r="A140" s="7" t="s">
        <v>182</v>
      </c>
      <c r="B140" s="7" t="s">
        <v>183</v>
      </c>
      <c r="C140" s="1">
        <v>16134.3</v>
      </c>
      <c r="D140" s="7">
        <v>153180713.34</v>
      </c>
      <c r="E140" s="22">
        <v>-19551063.150661942</v>
      </c>
      <c r="F140" s="7">
        <v>133629650.18933806</v>
      </c>
      <c r="G140" s="7">
        <v>29454611.526000001</v>
      </c>
      <c r="H140" s="7">
        <v>1638759.21</v>
      </c>
      <c r="I140" s="7">
        <v>102536279.45333807</v>
      </c>
      <c r="J140" s="7">
        <v>0</v>
      </c>
      <c r="K140" s="14">
        <v>8282.3333016826309</v>
      </c>
      <c r="L140" s="1">
        <v>15862.6</v>
      </c>
      <c r="M140" s="7">
        <v>154552188.46000001</v>
      </c>
      <c r="N140" s="22">
        <v>-10485008.965333132</v>
      </c>
      <c r="O140" s="7">
        <f t="shared" si="13"/>
        <v>144067179.49466687</v>
      </c>
      <c r="P140" s="7">
        <v>29428745.954760004</v>
      </c>
      <c r="Q140" s="7">
        <v>2172198.98</v>
      </c>
      <c r="R140" s="7">
        <f t="shared" si="14"/>
        <v>112466234.55990687</v>
      </c>
      <c r="S140" s="7">
        <v>0</v>
      </c>
      <c r="T140" s="14">
        <f t="shared" si="15"/>
        <v>9082.1920425823555</v>
      </c>
      <c r="U140" s="1">
        <f t="shared" si="12"/>
        <v>-271.69999999999891</v>
      </c>
      <c r="V140" s="7">
        <f t="shared" si="12"/>
        <v>1371475.1200000048</v>
      </c>
      <c r="W140" s="7">
        <f t="shared" si="12"/>
        <v>9066054.1853288095</v>
      </c>
      <c r="X140" s="7">
        <f t="shared" si="12"/>
        <v>10437529.305328816</v>
      </c>
      <c r="Y140" s="7">
        <f t="shared" si="12"/>
        <v>-25865.571239996701</v>
      </c>
      <c r="Z140" s="7">
        <f t="shared" si="12"/>
        <v>533439.77</v>
      </c>
      <c r="AA140" s="7">
        <f t="shared" si="12"/>
        <v>9929955.1065687984</v>
      </c>
      <c r="AB140" s="7">
        <f t="shared" si="12"/>
        <v>0</v>
      </c>
      <c r="AC140" s="14">
        <f t="shared" si="12"/>
        <v>799.85874089972458</v>
      </c>
    </row>
    <row r="141" spans="1:29" x14ac:dyDescent="0.35">
      <c r="A141" s="7" t="s">
        <v>182</v>
      </c>
      <c r="B141" s="7" t="s">
        <v>184</v>
      </c>
      <c r="C141" s="1">
        <v>10164.9</v>
      </c>
      <c r="D141" s="7">
        <v>89859644.040000007</v>
      </c>
      <c r="E141" s="22">
        <v>-11469143.451646777</v>
      </c>
      <c r="F141" s="7">
        <v>78390500.588353232</v>
      </c>
      <c r="G141" s="7">
        <v>20488020.579</v>
      </c>
      <c r="H141" s="7">
        <v>1865233.26</v>
      </c>
      <c r="I141" s="7">
        <v>56037246.749353237</v>
      </c>
      <c r="J141" s="7">
        <v>0</v>
      </c>
      <c r="K141" s="14">
        <v>7711.8811388555951</v>
      </c>
      <c r="L141" s="1">
        <v>10278.9</v>
      </c>
      <c r="M141" s="7">
        <v>92786029.980000004</v>
      </c>
      <c r="N141" s="22">
        <v>-6294717.4407029338</v>
      </c>
      <c r="O141" s="7">
        <f t="shared" si="13"/>
        <v>86491312.539297074</v>
      </c>
      <c r="P141" s="7">
        <v>21414344.489648998</v>
      </c>
      <c r="Q141" s="7">
        <v>1873000.99</v>
      </c>
      <c r="R141" s="7">
        <f t="shared" si="14"/>
        <v>63203967.059648074</v>
      </c>
      <c r="S141" s="7">
        <v>0</v>
      </c>
      <c r="T141" s="14">
        <f t="shared" si="15"/>
        <v>8414.4521825581614</v>
      </c>
      <c r="U141" s="1">
        <f t="shared" si="12"/>
        <v>114</v>
      </c>
      <c r="V141" s="7">
        <f t="shared" si="12"/>
        <v>2926385.9399999976</v>
      </c>
      <c r="W141" s="7">
        <f t="shared" si="12"/>
        <v>5174426.0109438431</v>
      </c>
      <c r="X141" s="7">
        <f t="shared" si="12"/>
        <v>8100811.9509438425</v>
      </c>
      <c r="Y141" s="7">
        <f t="shared" si="12"/>
        <v>926323.91064899787</v>
      </c>
      <c r="Z141" s="7">
        <f t="shared" si="12"/>
        <v>7767.7299999999814</v>
      </c>
      <c r="AA141" s="7">
        <f t="shared" si="12"/>
        <v>7166720.3102948368</v>
      </c>
      <c r="AB141" s="7">
        <f t="shared" si="12"/>
        <v>0</v>
      </c>
      <c r="AC141" s="14">
        <f t="shared" si="12"/>
        <v>702.57104370256639</v>
      </c>
    </row>
    <row r="142" spans="1:29" x14ac:dyDescent="0.35">
      <c r="A142" s="7" t="s">
        <v>185</v>
      </c>
      <c r="B142" s="7" t="s">
        <v>186</v>
      </c>
      <c r="C142" s="1">
        <v>702</v>
      </c>
      <c r="D142" s="7">
        <v>6745728.2199999997</v>
      </c>
      <c r="E142" s="22">
        <v>-860984.09878590773</v>
      </c>
      <c r="F142" s="7">
        <v>5884744.1212140918</v>
      </c>
      <c r="G142" s="7">
        <v>3040566.72481</v>
      </c>
      <c r="H142" s="7">
        <v>134401.10999999999</v>
      </c>
      <c r="I142" s="7">
        <v>2709776.2864040919</v>
      </c>
      <c r="J142" s="7">
        <v>0</v>
      </c>
      <c r="K142" s="14">
        <v>8382.826383495858</v>
      </c>
      <c r="L142" s="1">
        <v>698.6</v>
      </c>
      <c r="M142" s="7">
        <v>6864512.3799999999</v>
      </c>
      <c r="N142" s="22">
        <v>-465696.89218970941</v>
      </c>
      <c r="O142" s="7">
        <f t="shared" si="13"/>
        <v>6398815.4878102904</v>
      </c>
      <c r="P142" s="7">
        <v>2673490.64212541</v>
      </c>
      <c r="Q142" s="7">
        <v>106970.37</v>
      </c>
      <c r="R142" s="7">
        <f t="shared" si="14"/>
        <v>3618354.4756848803</v>
      </c>
      <c r="S142" s="7">
        <v>0</v>
      </c>
      <c r="T142" s="14">
        <f t="shared" si="15"/>
        <v>9159.4839504871034</v>
      </c>
      <c r="U142" s="1">
        <f t="shared" si="12"/>
        <v>-3.3999999999999773</v>
      </c>
      <c r="V142" s="7">
        <f t="shared" si="12"/>
        <v>118784.16000000015</v>
      </c>
      <c r="W142" s="7">
        <f t="shared" si="12"/>
        <v>395287.20659619832</v>
      </c>
      <c r="X142" s="7">
        <f t="shared" si="12"/>
        <v>514071.36659619864</v>
      </c>
      <c r="Y142" s="7">
        <f t="shared" si="12"/>
        <v>-367076.08268459002</v>
      </c>
      <c r="Z142" s="7">
        <f t="shared" si="12"/>
        <v>-27430.739999999991</v>
      </c>
      <c r="AA142" s="7">
        <f t="shared" si="12"/>
        <v>908578.18928078841</v>
      </c>
      <c r="AB142" s="7">
        <f t="shared" si="12"/>
        <v>0</v>
      </c>
      <c r="AC142" s="14">
        <f t="shared" si="12"/>
        <v>776.6575669912454</v>
      </c>
    </row>
    <row r="143" spans="1:29" x14ac:dyDescent="0.35">
      <c r="A143" s="7" t="s">
        <v>185</v>
      </c>
      <c r="B143" s="7" t="s">
        <v>187</v>
      </c>
      <c r="C143" s="1">
        <v>484.8</v>
      </c>
      <c r="D143" s="7">
        <v>4784837.3</v>
      </c>
      <c r="E143" s="22">
        <v>-610707.79850921652</v>
      </c>
      <c r="F143" s="7">
        <v>4174129.5014907834</v>
      </c>
      <c r="G143" s="7">
        <v>515731.66432000004</v>
      </c>
      <c r="H143" s="7">
        <v>50840.03</v>
      </c>
      <c r="I143" s="7">
        <v>3607557.8071707836</v>
      </c>
      <c r="J143" s="7">
        <v>0</v>
      </c>
      <c r="K143" s="14">
        <v>8610.0030971344531</v>
      </c>
      <c r="L143" s="1">
        <v>476.4</v>
      </c>
      <c r="M143" s="7">
        <v>4803275.71</v>
      </c>
      <c r="N143" s="22">
        <v>-325860.08250120166</v>
      </c>
      <c r="O143" s="7">
        <f t="shared" si="13"/>
        <v>4477415.6274987981</v>
      </c>
      <c r="P143" s="7">
        <v>411423.58905440004</v>
      </c>
      <c r="Q143" s="7">
        <v>75545.53</v>
      </c>
      <c r="R143" s="7">
        <f t="shared" si="14"/>
        <v>3990446.5084443982</v>
      </c>
      <c r="S143" s="7">
        <v>0</v>
      </c>
      <c r="T143" s="14">
        <f t="shared" si="15"/>
        <v>9398.4375052451687</v>
      </c>
      <c r="U143" s="1">
        <f t="shared" si="12"/>
        <v>-8.4000000000000341</v>
      </c>
      <c r="V143" s="7">
        <f t="shared" si="12"/>
        <v>18438.410000000149</v>
      </c>
      <c r="W143" s="7">
        <f t="shared" si="12"/>
        <v>284847.71600801486</v>
      </c>
      <c r="X143" s="7">
        <f t="shared" si="12"/>
        <v>303286.12600801466</v>
      </c>
      <c r="Y143" s="7">
        <f t="shared" si="12"/>
        <v>-104308.0752656</v>
      </c>
      <c r="Z143" s="7">
        <f t="shared" si="12"/>
        <v>24705.5</v>
      </c>
      <c r="AA143" s="7">
        <f t="shared" si="12"/>
        <v>382888.70127361454</v>
      </c>
      <c r="AB143" s="7">
        <f t="shared" si="12"/>
        <v>0</v>
      </c>
      <c r="AC143" s="14">
        <f t="shared" si="12"/>
        <v>788.43440811071559</v>
      </c>
    </row>
    <row r="144" spans="1:29" x14ac:dyDescent="0.35">
      <c r="A144" s="7" t="s">
        <v>188</v>
      </c>
      <c r="B144" s="7" t="s">
        <v>189</v>
      </c>
      <c r="C144" s="1">
        <v>434.9</v>
      </c>
      <c r="D144" s="7">
        <v>4539087.0999999996</v>
      </c>
      <c r="E144" s="22">
        <v>-579341.72392498783</v>
      </c>
      <c r="F144" s="7">
        <v>3959745.3760750117</v>
      </c>
      <c r="G144" s="7">
        <v>1535470.9010639999</v>
      </c>
      <c r="H144" s="7">
        <v>197943.77</v>
      </c>
      <c r="I144" s="7">
        <v>2226330.7050110116</v>
      </c>
      <c r="J144" s="7">
        <v>0</v>
      </c>
      <c r="K144" s="14">
        <v>9104.9560268452788</v>
      </c>
      <c r="L144" s="1">
        <v>422.8</v>
      </c>
      <c r="M144" s="7">
        <v>4579176.3600000003</v>
      </c>
      <c r="N144" s="22">
        <v>-310656.9092735158</v>
      </c>
      <c r="O144" s="7">
        <f t="shared" si="13"/>
        <v>4268519.4507264849</v>
      </c>
      <c r="P144" s="7">
        <v>1572682.3091450997</v>
      </c>
      <c r="Q144" s="7">
        <v>178240.7</v>
      </c>
      <c r="R144" s="7">
        <f t="shared" si="14"/>
        <v>2517596.4415813852</v>
      </c>
      <c r="S144" s="7">
        <v>0</v>
      </c>
      <c r="T144" s="14">
        <f t="shared" si="15"/>
        <v>10095.835976174278</v>
      </c>
      <c r="U144" s="1">
        <f t="shared" si="12"/>
        <v>-12.099999999999966</v>
      </c>
      <c r="V144" s="7">
        <f t="shared" si="12"/>
        <v>40089.260000000708</v>
      </c>
      <c r="W144" s="7">
        <f t="shared" si="12"/>
        <v>268684.81465147203</v>
      </c>
      <c r="X144" s="7">
        <f t="shared" si="12"/>
        <v>308774.0746514732</v>
      </c>
      <c r="Y144" s="7">
        <f t="shared" si="12"/>
        <v>37211.408081099857</v>
      </c>
      <c r="Z144" s="7">
        <f t="shared" si="12"/>
        <v>-19703.069999999978</v>
      </c>
      <c r="AA144" s="7">
        <f t="shared" si="12"/>
        <v>291265.73657037364</v>
      </c>
      <c r="AB144" s="7">
        <f t="shared" si="12"/>
        <v>0</v>
      </c>
      <c r="AC144" s="14">
        <f t="shared" si="12"/>
        <v>990.87994932899892</v>
      </c>
    </row>
    <row r="145" spans="1:29" x14ac:dyDescent="0.35">
      <c r="A145" s="7" t="s">
        <v>188</v>
      </c>
      <c r="B145" s="7" t="s">
        <v>190</v>
      </c>
      <c r="C145" s="1">
        <v>1144</v>
      </c>
      <c r="D145" s="7">
        <v>10877470.699999999</v>
      </c>
      <c r="E145" s="22">
        <v>-1388334.8101607356</v>
      </c>
      <c r="F145" s="7">
        <v>9489135.8898392636</v>
      </c>
      <c r="G145" s="7">
        <v>1678331.88</v>
      </c>
      <c r="H145" s="7">
        <v>214557.88</v>
      </c>
      <c r="I145" s="7">
        <v>7596246.1298392639</v>
      </c>
      <c r="J145" s="7">
        <v>0</v>
      </c>
      <c r="K145" s="14">
        <v>8294.6992044049512</v>
      </c>
      <c r="L145" s="1">
        <v>1174.0999999999999</v>
      </c>
      <c r="M145" s="7">
        <v>11368071.76</v>
      </c>
      <c r="N145" s="22">
        <v>-771223.85331346723</v>
      </c>
      <c r="O145" s="7">
        <f t="shared" si="13"/>
        <v>10596847.906686533</v>
      </c>
      <c r="P145" s="7">
        <v>1694156.9769809998</v>
      </c>
      <c r="Q145" s="7">
        <v>191948.95</v>
      </c>
      <c r="R145" s="7">
        <f t="shared" si="14"/>
        <v>8710741.9797055349</v>
      </c>
      <c r="S145" s="7">
        <v>0</v>
      </c>
      <c r="T145" s="14">
        <f t="shared" si="15"/>
        <v>9025.507117525367</v>
      </c>
      <c r="U145" s="1">
        <f t="shared" si="12"/>
        <v>30.099999999999909</v>
      </c>
      <c r="V145" s="7">
        <f t="shared" si="12"/>
        <v>490601.06000000052</v>
      </c>
      <c r="W145" s="7">
        <f t="shared" si="12"/>
        <v>617110.95684726839</v>
      </c>
      <c r="X145" s="7">
        <f t="shared" si="12"/>
        <v>1107712.0168472696</v>
      </c>
      <c r="Y145" s="7">
        <f t="shared" si="12"/>
        <v>15825.096980999922</v>
      </c>
      <c r="Z145" s="7">
        <f t="shared" si="12"/>
        <v>-22608.929999999993</v>
      </c>
      <c r="AA145" s="7">
        <f t="shared" si="12"/>
        <v>1114495.849866271</v>
      </c>
      <c r="AB145" s="7">
        <f t="shared" si="12"/>
        <v>0</v>
      </c>
      <c r="AC145" s="14">
        <f t="shared" si="12"/>
        <v>730.80791312041583</v>
      </c>
    </row>
    <row r="146" spans="1:29" x14ac:dyDescent="0.35">
      <c r="A146" s="7" t="s">
        <v>188</v>
      </c>
      <c r="B146" s="7" t="s">
        <v>191</v>
      </c>
      <c r="C146" s="1">
        <v>370.5</v>
      </c>
      <c r="D146" s="7">
        <v>4142254.05</v>
      </c>
      <c r="E146" s="22">
        <v>-528692.34482463729</v>
      </c>
      <c r="F146" s="7">
        <v>3613561.7051753625</v>
      </c>
      <c r="G146" s="7">
        <v>1189285.848</v>
      </c>
      <c r="H146" s="7">
        <v>146086.69</v>
      </c>
      <c r="I146" s="7">
        <v>2278189.1671753624</v>
      </c>
      <c r="J146" s="7">
        <v>0</v>
      </c>
      <c r="K146" s="14">
        <v>9753.2029829294534</v>
      </c>
      <c r="L146" s="1">
        <v>375.6</v>
      </c>
      <c r="M146" s="7">
        <v>4270207.04</v>
      </c>
      <c r="N146" s="22">
        <v>-289696.05376902508</v>
      </c>
      <c r="O146" s="7">
        <f t="shared" si="13"/>
        <v>3980510.986230975</v>
      </c>
      <c r="P146" s="7">
        <v>1235849.9835509998</v>
      </c>
      <c r="Q146" s="7">
        <v>141702.06</v>
      </c>
      <c r="R146" s="7">
        <f t="shared" si="14"/>
        <v>2602958.9426799752</v>
      </c>
      <c r="S146" s="7">
        <v>0</v>
      </c>
      <c r="T146" s="14">
        <f t="shared" si="15"/>
        <v>10597.739579954672</v>
      </c>
      <c r="U146" s="1">
        <f t="shared" si="12"/>
        <v>5.1000000000000227</v>
      </c>
      <c r="V146" s="7">
        <f t="shared" si="12"/>
        <v>127952.99000000022</v>
      </c>
      <c r="W146" s="7">
        <f t="shared" si="12"/>
        <v>238996.29105561221</v>
      </c>
      <c r="X146" s="7">
        <f t="shared" si="12"/>
        <v>366949.28105561249</v>
      </c>
      <c r="Y146" s="7">
        <f t="shared" si="12"/>
        <v>46564.135550999781</v>
      </c>
      <c r="Z146" s="7">
        <f t="shared" si="12"/>
        <v>-4384.6300000000047</v>
      </c>
      <c r="AA146" s="7">
        <f t="shared" si="12"/>
        <v>324769.77550461283</v>
      </c>
      <c r="AB146" s="7">
        <f t="shared" si="12"/>
        <v>0</v>
      </c>
      <c r="AC146" s="14">
        <f t="shared" si="12"/>
        <v>844.53659702521873</v>
      </c>
    </row>
    <row r="147" spans="1:29" x14ac:dyDescent="0.35">
      <c r="A147" s="7" t="s">
        <v>192</v>
      </c>
      <c r="B147" s="7" t="s">
        <v>193</v>
      </c>
      <c r="C147" s="1">
        <v>394.5</v>
      </c>
      <c r="D147" s="7">
        <v>4633723.1500000004</v>
      </c>
      <c r="E147" s="22">
        <v>-591420.49904971535</v>
      </c>
      <c r="F147" s="7">
        <v>4042302.6509502851</v>
      </c>
      <c r="G147" s="7">
        <v>2626282.3151099999</v>
      </c>
      <c r="H147" s="7">
        <v>137458.21</v>
      </c>
      <c r="I147" s="7">
        <v>1278562.1258402853</v>
      </c>
      <c r="J147" s="7">
        <v>0</v>
      </c>
      <c r="K147" s="14">
        <v>10246.648037896794</v>
      </c>
      <c r="L147" s="1">
        <v>392.1</v>
      </c>
      <c r="M147" s="7">
        <v>4718626.8099999996</v>
      </c>
      <c r="N147" s="22">
        <v>-320117.39788282564</v>
      </c>
      <c r="O147" s="7">
        <f t="shared" si="13"/>
        <v>4398509.4121171739</v>
      </c>
      <c r="P147" s="7">
        <v>2691908.7641790002</v>
      </c>
      <c r="Q147" s="7">
        <v>136023.15</v>
      </c>
      <c r="R147" s="7">
        <f t="shared" si="14"/>
        <v>1570577.4979381738</v>
      </c>
      <c r="S147" s="7">
        <v>0</v>
      </c>
      <c r="T147" s="14">
        <f t="shared" si="15"/>
        <v>11217.825585608705</v>
      </c>
      <c r="U147" s="1">
        <f t="shared" si="12"/>
        <v>-2.3999999999999773</v>
      </c>
      <c r="V147" s="7">
        <f t="shared" si="12"/>
        <v>84903.659999999218</v>
      </c>
      <c r="W147" s="7">
        <f t="shared" si="12"/>
        <v>271303.10116688971</v>
      </c>
      <c r="X147" s="7">
        <f t="shared" si="12"/>
        <v>356206.76116688875</v>
      </c>
      <c r="Y147" s="7">
        <f t="shared" si="12"/>
        <v>65626.449069000315</v>
      </c>
      <c r="Z147" s="7">
        <f t="shared" si="12"/>
        <v>-1435.0599999999977</v>
      </c>
      <c r="AA147" s="7">
        <f t="shared" si="12"/>
        <v>292015.3720978885</v>
      </c>
      <c r="AB147" s="7">
        <f t="shared" si="12"/>
        <v>0</v>
      </c>
      <c r="AC147" s="14">
        <f t="shared" si="12"/>
        <v>971.17754771191176</v>
      </c>
    </row>
    <row r="148" spans="1:29" x14ac:dyDescent="0.35">
      <c r="A148" s="7" t="s">
        <v>192</v>
      </c>
      <c r="B148" s="7" t="s">
        <v>194</v>
      </c>
      <c r="C148" s="1">
        <v>2774.5</v>
      </c>
      <c r="D148" s="7">
        <v>25786600.809999999</v>
      </c>
      <c r="E148" s="22">
        <v>-3291246.3317636903</v>
      </c>
      <c r="F148" s="7">
        <v>22495354.47823631</v>
      </c>
      <c r="G148" s="7">
        <v>9195252.7733429987</v>
      </c>
      <c r="H148" s="7">
        <v>731571.43</v>
      </c>
      <c r="I148" s="7">
        <v>12568530.274893312</v>
      </c>
      <c r="J148" s="7">
        <v>0</v>
      </c>
      <c r="K148" s="14">
        <v>8107.8949281803243</v>
      </c>
      <c r="L148" s="1">
        <v>2971.7</v>
      </c>
      <c r="M148" s="7">
        <v>28112662.859999999</v>
      </c>
      <c r="N148" s="22">
        <v>-1907197.3361462664</v>
      </c>
      <c r="O148" s="7">
        <f t="shared" si="13"/>
        <v>26205465.523853734</v>
      </c>
      <c r="P148" s="7">
        <v>10021908.54362724</v>
      </c>
      <c r="Q148" s="7">
        <v>689409.91</v>
      </c>
      <c r="R148" s="7">
        <f t="shared" si="14"/>
        <v>15494147.070226494</v>
      </c>
      <c r="S148" s="7">
        <v>0</v>
      </c>
      <c r="T148" s="14">
        <f t="shared" si="15"/>
        <v>8818.3415297148895</v>
      </c>
      <c r="U148" s="1">
        <f t="shared" si="12"/>
        <v>197.19999999999982</v>
      </c>
      <c r="V148" s="7">
        <f t="shared" si="12"/>
        <v>2326062.0500000007</v>
      </c>
      <c r="W148" s="7">
        <f t="shared" si="12"/>
        <v>1384048.9956174239</v>
      </c>
      <c r="X148" s="7">
        <f t="shared" si="12"/>
        <v>3710111.045617424</v>
      </c>
      <c r="Y148" s="7">
        <f t="shared" si="12"/>
        <v>826655.77028424107</v>
      </c>
      <c r="Z148" s="7">
        <f t="shared" si="12"/>
        <v>-42161.520000000019</v>
      </c>
      <c r="AA148" s="7">
        <f t="shared" si="12"/>
        <v>2925616.7953331824</v>
      </c>
      <c r="AB148" s="7">
        <f t="shared" si="12"/>
        <v>0</v>
      </c>
      <c r="AC148" s="14">
        <f t="shared" si="12"/>
        <v>710.44660153456516</v>
      </c>
    </row>
    <row r="149" spans="1:29" x14ac:dyDescent="0.35">
      <c r="A149" s="7" t="s">
        <v>192</v>
      </c>
      <c r="B149" s="7" t="s">
        <v>195</v>
      </c>
      <c r="C149" s="1">
        <v>315.3</v>
      </c>
      <c r="D149" s="7">
        <v>4065453.55</v>
      </c>
      <c r="E149" s="22">
        <v>-518889.99182103417</v>
      </c>
      <c r="F149" s="7">
        <v>3546563.5581789655</v>
      </c>
      <c r="G149" s="7">
        <v>1900515.606465</v>
      </c>
      <c r="H149" s="7">
        <v>129715.09</v>
      </c>
      <c r="I149" s="7">
        <v>1516332.8617139654</v>
      </c>
      <c r="J149" s="7">
        <v>0</v>
      </c>
      <c r="K149" s="14">
        <v>11248.219340878419</v>
      </c>
      <c r="L149" s="1">
        <v>304.5</v>
      </c>
      <c r="M149" s="7">
        <v>4054597.72</v>
      </c>
      <c r="N149" s="22">
        <v>-275068.85453143896</v>
      </c>
      <c r="O149" s="7">
        <f t="shared" si="13"/>
        <v>3779528.8654685612</v>
      </c>
      <c r="P149" s="7">
        <v>1917320.436494635</v>
      </c>
      <c r="Q149" s="7">
        <v>111738.63</v>
      </c>
      <c r="R149" s="7">
        <f t="shared" si="14"/>
        <v>1750469.7989739263</v>
      </c>
      <c r="S149" s="7">
        <v>0</v>
      </c>
      <c r="T149" s="14">
        <f t="shared" si="15"/>
        <v>12412.245863607754</v>
      </c>
      <c r="U149" s="1">
        <f t="shared" si="12"/>
        <v>-10.800000000000011</v>
      </c>
      <c r="V149" s="7">
        <f t="shared" si="12"/>
        <v>-10855.829999999609</v>
      </c>
      <c r="W149" s="7">
        <f t="shared" si="12"/>
        <v>243821.13728959521</v>
      </c>
      <c r="X149" s="7">
        <f t="shared" si="12"/>
        <v>232965.30728959572</v>
      </c>
      <c r="Y149" s="7">
        <f t="shared" si="12"/>
        <v>16804.830029634992</v>
      </c>
      <c r="Z149" s="7">
        <f t="shared" si="12"/>
        <v>-17976.459999999992</v>
      </c>
      <c r="AA149" s="7">
        <f t="shared" si="12"/>
        <v>234136.93725996092</v>
      </c>
      <c r="AB149" s="7">
        <f t="shared" si="12"/>
        <v>0</v>
      </c>
      <c r="AC149" s="14">
        <f t="shared" si="12"/>
        <v>1164.0265227293348</v>
      </c>
    </row>
    <row r="150" spans="1:29" x14ac:dyDescent="0.35">
      <c r="A150" s="7" t="s">
        <v>196</v>
      </c>
      <c r="B150" s="7" t="s">
        <v>197</v>
      </c>
      <c r="C150" s="1">
        <v>152.30000000000001</v>
      </c>
      <c r="D150" s="7">
        <v>2465924.0299999998</v>
      </c>
      <c r="E150" s="22">
        <v>-314735.68299851601</v>
      </c>
      <c r="F150" s="7">
        <v>2151188.3470014837</v>
      </c>
      <c r="G150" s="7">
        <v>548987.05688799999</v>
      </c>
      <c r="H150" s="7">
        <v>85278.3</v>
      </c>
      <c r="I150" s="7">
        <v>1516922.9901134835</v>
      </c>
      <c r="J150" s="7">
        <v>0</v>
      </c>
      <c r="K150" s="14">
        <v>14124.677261992669</v>
      </c>
      <c r="L150" s="1">
        <v>154.69999999999999</v>
      </c>
      <c r="M150" s="7">
        <v>2549492.23</v>
      </c>
      <c r="N150" s="22">
        <v>-172960.66238179206</v>
      </c>
      <c r="O150" s="7">
        <f t="shared" si="13"/>
        <v>2376531.567618208</v>
      </c>
      <c r="P150" s="7">
        <v>533620.54876694002</v>
      </c>
      <c r="Q150" s="7">
        <v>80229.91</v>
      </c>
      <c r="R150" s="7">
        <f t="shared" si="14"/>
        <v>1762681.1088512682</v>
      </c>
      <c r="S150" s="7">
        <v>0</v>
      </c>
      <c r="T150" s="14">
        <f t="shared" si="15"/>
        <v>15362.195007228236</v>
      </c>
      <c r="U150" s="1">
        <f t="shared" si="12"/>
        <v>2.3999999999999773</v>
      </c>
      <c r="V150" s="7">
        <f t="shared" si="12"/>
        <v>83568.200000000186</v>
      </c>
      <c r="W150" s="7">
        <f t="shared" si="12"/>
        <v>141775.02061672395</v>
      </c>
      <c r="X150" s="7">
        <f t="shared" si="12"/>
        <v>225343.22061672434</v>
      </c>
      <c r="Y150" s="7">
        <f t="shared" si="12"/>
        <v>-15366.508121059975</v>
      </c>
      <c r="Z150" s="7">
        <f t="shared" si="12"/>
        <v>-5048.3899999999994</v>
      </c>
      <c r="AA150" s="7">
        <f t="shared" si="12"/>
        <v>245758.11873778468</v>
      </c>
      <c r="AB150" s="7">
        <f t="shared" si="12"/>
        <v>0</v>
      </c>
      <c r="AC150" s="14">
        <f t="shared" si="12"/>
        <v>1237.5177452355674</v>
      </c>
    </row>
    <row r="151" spans="1:29" x14ac:dyDescent="0.35">
      <c r="A151" s="7" t="s">
        <v>196</v>
      </c>
      <c r="B151" s="7" t="s">
        <v>151</v>
      </c>
      <c r="C151" s="1">
        <v>224</v>
      </c>
      <c r="D151" s="7">
        <v>3588103.27</v>
      </c>
      <c r="E151" s="22">
        <v>-457963.87869769806</v>
      </c>
      <c r="F151" s="7">
        <v>3130139.391302302</v>
      </c>
      <c r="G151" s="7">
        <v>649951.58699999994</v>
      </c>
      <c r="H151" s="7">
        <v>148582.39000000001</v>
      </c>
      <c r="I151" s="7">
        <v>2331605.4143023021</v>
      </c>
      <c r="J151" s="7">
        <v>0</v>
      </c>
      <c r="K151" s="14">
        <v>13973.836568313849</v>
      </c>
      <c r="L151" s="1">
        <v>223.6</v>
      </c>
      <c r="M151" s="7">
        <v>3655645.13</v>
      </c>
      <c r="N151" s="22">
        <v>-248003.42424168609</v>
      </c>
      <c r="O151" s="7">
        <f t="shared" si="13"/>
        <v>3407641.7057583136</v>
      </c>
      <c r="P151" s="7">
        <v>660893.12829000002</v>
      </c>
      <c r="Q151" s="7">
        <v>90548.07</v>
      </c>
      <c r="R151" s="7">
        <f t="shared" si="14"/>
        <v>2656200.5074683139</v>
      </c>
      <c r="S151" s="7">
        <v>0</v>
      </c>
      <c r="T151" s="14">
        <f t="shared" si="15"/>
        <v>15239.90029408906</v>
      </c>
      <c r="U151" s="1">
        <f t="shared" si="12"/>
        <v>-0.40000000000000568</v>
      </c>
      <c r="V151" s="7">
        <f t="shared" si="12"/>
        <v>67541.85999999987</v>
      </c>
      <c r="W151" s="7">
        <f t="shared" si="12"/>
        <v>209960.45445601197</v>
      </c>
      <c r="X151" s="7">
        <f t="shared" si="12"/>
        <v>277502.31445601163</v>
      </c>
      <c r="Y151" s="7">
        <f t="shared" si="12"/>
        <v>10941.541290000081</v>
      </c>
      <c r="Z151" s="7">
        <f t="shared" si="12"/>
        <v>-58034.320000000007</v>
      </c>
      <c r="AA151" s="7">
        <f t="shared" si="12"/>
        <v>324595.09316601185</v>
      </c>
      <c r="AB151" s="7">
        <f t="shared" si="12"/>
        <v>0</v>
      </c>
      <c r="AC151" s="14">
        <f t="shared" si="12"/>
        <v>1266.0637257752114</v>
      </c>
    </row>
    <row r="152" spans="1:29" x14ac:dyDescent="0.35">
      <c r="A152" s="7" t="s">
        <v>196</v>
      </c>
      <c r="B152" s="7" t="s">
        <v>198</v>
      </c>
      <c r="C152" s="1">
        <v>624</v>
      </c>
      <c r="D152" s="7">
        <v>6651736.1100000003</v>
      </c>
      <c r="E152" s="22">
        <v>-848987.51228225883</v>
      </c>
      <c r="F152" s="7">
        <v>5802748.5977177415</v>
      </c>
      <c r="G152" s="7">
        <v>980442.576</v>
      </c>
      <c r="H152" s="7">
        <v>147558.32</v>
      </c>
      <c r="I152" s="7">
        <v>4674747.7017177409</v>
      </c>
      <c r="J152" s="7">
        <v>0</v>
      </c>
      <c r="K152" s="14">
        <v>9299.2765989066374</v>
      </c>
      <c r="L152" s="1">
        <v>612.79999999999995</v>
      </c>
      <c r="M152" s="7">
        <v>6638382.2199999997</v>
      </c>
      <c r="N152" s="22">
        <v>-450355.94633473788</v>
      </c>
      <c r="O152" s="7">
        <f t="shared" si="13"/>
        <v>6188026.2736652615</v>
      </c>
      <c r="P152" s="7">
        <v>982248.619527</v>
      </c>
      <c r="Q152" s="7">
        <v>92499</v>
      </c>
      <c r="R152" s="7">
        <f t="shared" si="14"/>
        <v>5113278.6541382615</v>
      </c>
      <c r="S152" s="7">
        <v>0</v>
      </c>
      <c r="T152" s="14">
        <f t="shared" si="15"/>
        <v>10097.954101934174</v>
      </c>
      <c r="U152" s="1">
        <f t="shared" si="12"/>
        <v>-11.200000000000045</v>
      </c>
      <c r="V152" s="7">
        <f t="shared" si="12"/>
        <v>-13353.890000000596</v>
      </c>
      <c r="W152" s="7">
        <f t="shared" si="12"/>
        <v>398631.56594752095</v>
      </c>
      <c r="X152" s="7">
        <f t="shared" si="12"/>
        <v>385277.67594751995</v>
      </c>
      <c r="Y152" s="7">
        <f t="shared" si="12"/>
        <v>1806.0435270000016</v>
      </c>
      <c r="Z152" s="7">
        <f t="shared" si="12"/>
        <v>-55059.320000000007</v>
      </c>
      <c r="AA152" s="7">
        <f t="shared" si="12"/>
        <v>438530.9524205206</v>
      </c>
      <c r="AB152" s="7">
        <f t="shared" si="12"/>
        <v>0</v>
      </c>
      <c r="AC152" s="14">
        <f t="shared" si="12"/>
        <v>798.67750302753666</v>
      </c>
    </row>
    <row r="153" spans="1:29" x14ac:dyDescent="0.35">
      <c r="A153" s="7" t="s">
        <v>199</v>
      </c>
      <c r="B153" s="7" t="s">
        <v>200</v>
      </c>
      <c r="C153" s="1">
        <v>83</v>
      </c>
      <c r="D153" s="7">
        <v>1605213.54</v>
      </c>
      <c r="E153" s="22">
        <v>-204879.78288218626</v>
      </c>
      <c r="F153" s="7">
        <v>1400333.7571178137</v>
      </c>
      <c r="G153" s="7">
        <v>505261.30082999996</v>
      </c>
      <c r="H153" s="7">
        <v>46972</v>
      </c>
      <c r="I153" s="7">
        <v>848100.45628781372</v>
      </c>
      <c r="J153" s="7">
        <v>0</v>
      </c>
      <c r="K153" s="14">
        <v>16871.491049612214</v>
      </c>
      <c r="L153" s="1">
        <v>81.8</v>
      </c>
      <c r="M153" s="7">
        <v>1615018.72</v>
      </c>
      <c r="N153" s="22">
        <v>-109564.83972896593</v>
      </c>
      <c r="O153" s="7">
        <f t="shared" si="13"/>
        <v>1505453.8802710341</v>
      </c>
      <c r="P153" s="7">
        <v>493062.57407429989</v>
      </c>
      <c r="Q153" s="7">
        <v>37252.47</v>
      </c>
      <c r="R153" s="7">
        <f t="shared" si="14"/>
        <v>975138.83619673422</v>
      </c>
      <c r="S153" s="7">
        <v>0</v>
      </c>
      <c r="T153" s="14">
        <f t="shared" si="15"/>
        <v>18404.081665905062</v>
      </c>
      <c r="U153" s="1">
        <f t="shared" si="12"/>
        <v>-1.2000000000000028</v>
      </c>
      <c r="V153" s="7">
        <f t="shared" si="12"/>
        <v>9805.1799999999348</v>
      </c>
      <c r="W153" s="7">
        <f t="shared" si="12"/>
        <v>95314.943153220331</v>
      </c>
      <c r="X153" s="7">
        <f t="shared" si="12"/>
        <v>105120.1231532204</v>
      </c>
      <c r="Y153" s="7">
        <f t="shared" si="12"/>
        <v>-12198.726755700074</v>
      </c>
      <c r="Z153" s="7">
        <f t="shared" si="12"/>
        <v>-9719.5299999999988</v>
      </c>
      <c r="AA153" s="7">
        <f t="shared" si="12"/>
        <v>127038.3799089205</v>
      </c>
      <c r="AB153" s="7">
        <f t="shared" si="12"/>
        <v>0</v>
      </c>
      <c r="AC153" s="14">
        <f t="shared" si="12"/>
        <v>1532.5906162928477</v>
      </c>
    </row>
    <row r="154" spans="1:29" x14ac:dyDescent="0.35">
      <c r="A154" s="7" t="s">
        <v>201</v>
      </c>
      <c r="B154" s="7" t="s">
        <v>202</v>
      </c>
      <c r="C154" s="1">
        <v>907.8</v>
      </c>
      <c r="D154" s="7">
        <v>11222355.869999999</v>
      </c>
      <c r="E154" s="22">
        <v>-1432353.8749070284</v>
      </c>
      <c r="F154" s="7">
        <v>9790001.9950929713</v>
      </c>
      <c r="G154" s="7">
        <v>5041713.8498299997</v>
      </c>
      <c r="H154" s="7">
        <v>178958.26</v>
      </c>
      <c r="I154" s="7">
        <v>4569329.8852629717</v>
      </c>
      <c r="J154" s="7">
        <v>0</v>
      </c>
      <c r="K154" s="14">
        <v>10784.315923213231</v>
      </c>
      <c r="L154" s="1">
        <v>904.6</v>
      </c>
      <c r="M154" s="7">
        <v>11414853.949999999</v>
      </c>
      <c r="N154" s="22">
        <v>-774397.61414115597</v>
      </c>
      <c r="O154" s="7">
        <f t="shared" si="13"/>
        <v>10640456.335858844</v>
      </c>
      <c r="P154" s="7">
        <v>5366612.8035790799</v>
      </c>
      <c r="Q154" s="7">
        <v>220534.64</v>
      </c>
      <c r="R154" s="7">
        <f t="shared" si="14"/>
        <v>5053308.8922797646</v>
      </c>
      <c r="S154" s="7">
        <v>0</v>
      </c>
      <c r="T154" s="14">
        <f t="shared" si="15"/>
        <v>11762.609259185103</v>
      </c>
      <c r="U154" s="1">
        <f t="shared" si="12"/>
        <v>-3.1999999999999318</v>
      </c>
      <c r="V154" s="7">
        <f t="shared" si="12"/>
        <v>192498.08000000007</v>
      </c>
      <c r="W154" s="7">
        <f t="shared" si="12"/>
        <v>657956.26076587243</v>
      </c>
      <c r="X154" s="7">
        <f t="shared" ref="X154:AC181" si="16">O154-F154</f>
        <v>850454.34076587297</v>
      </c>
      <c r="Y154" s="7">
        <f t="shared" si="16"/>
        <v>324898.95374908019</v>
      </c>
      <c r="Z154" s="7">
        <f t="shared" si="16"/>
        <v>41576.380000000005</v>
      </c>
      <c r="AA154" s="7">
        <f t="shared" si="16"/>
        <v>483979.00701679289</v>
      </c>
      <c r="AB154" s="7">
        <f t="shared" si="16"/>
        <v>0</v>
      </c>
      <c r="AC154" s="14">
        <f t="shared" si="16"/>
        <v>978.29333597187178</v>
      </c>
    </row>
    <row r="155" spans="1:29" x14ac:dyDescent="0.35">
      <c r="A155" s="7" t="s">
        <v>201</v>
      </c>
      <c r="B155" s="7" t="s">
        <v>203</v>
      </c>
      <c r="C155" s="1">
        <v>201.6</v>
      </c>
      <c r="D155" s="7">
        <v>3164375.01</v>
      </c>
      <c r="E155" s="22">
        <v>-403881.75706929056</v>
      </c>
      <c r="F155" s="7">
        <v>2760493.2529307092</v>
      </c>
      <c r="G155" s="7">
        <v>184195.04046000002</v>
      </c>
      <c r="H155" s="7">
        <v>10362.02</v>
      </c>
      <c r="I155" s="7">
        <v>2565936.1924707093</v>
      </c>
      <c r="J155" s="7">
        <v>0</v>
      </c>
      <c r="K155" s="14">
        <v>13692.92288160074</v>
      </c>
      <c r="L155" s="1">
        <v>189.5</v>
      </c>
      <c r="M155" s="7">
        <v>3114049.28</v>
      </c>
      <c r="N155" s="22">
        <v>-211260.90121809967</v>
      </c>
      <c r="O155" s="7">
        <f t="shared" si="13"/>
        <v>2902788.3787819003</v>
      </c>
      <c r="P155" s="7">
        <v>187449.68273248</v>
      </c>
      <c r="Q155" s="7">
        <v>10743.86</v>
      </c>
      <c r="R155" s="7">
        <f t="shared" si="14"/>
        <v>2704594.8360494203</v>
      </c>
      <c r="S155" s="7">
        <v>0</v>
      </c>
      <c r="T155" s="14">
        <f t="shared" si="15"/>
        <v>15318.14447906016</v>
      </c>
      <c r="U155" s="1">
        <f t="shared" ref="U155:W181" si="17">L155-C155</f>
        <v>-12.099999999999994</v>
      </c>
      <c r="V155" s="7">
        <f t="shared" si="17"/>
        <v>-50325.729999999981</v>
      </c>
      <c r="W155" s="7">
        <f t="shared" si="17"/>
        <v>192620.85585119089</v>
      </c>
      <c r="X155" s="7">
        <f t="shared" si="16"/>
        <v>142295.12585119111</v>
      </c>
      <c r="Y155" s="7">
        <f t="shared" si="16"/>
        <v>3254.6422724799777</v>
      </c>
      <c r="Z155" s="7">
        <f t="shared" si="16"/>
        <v>381.84000000000015</v>
      </c>
      <c r="AA155" s="7">
        <f t="shared" si="16"/>
        <v>138658.64357871097</v>
      </c>
      <c r="AB155" s="7">
        <f t="shared" si="16"/>
        <v>0</v>
      </c>
      <c r="AC155" s="14">
        <f t="shared" si="16"/>
        <v>1625.2215974594201</v>
      </c>
    </row>
    <row r="156" spans="1:29" x14ac:dyDescent="0.35">
      <c r="A156" s="7" t="s">
        <v>204</v>
      </c>
      <c r="B156" s="7" t="s">
        <v>205</v>
      </c>
      <c r="C156" s="1">
        <v>1032.2</v>
      </c>
      <c r="D156" s="7">
        <v>9334691.9299999997</v>
      </c>
      <c r="E156" s="22">
        <v>-1191423.8250759435</v>
      </c>
      <c r="F156" s="7">
        <v>8143268.1049240567</v>
      </c>
      <c r="G156" s="7">
        <v>913998.30299999996</v>
      </c>
      <c r="H156" s="7">
        <v>120327.37</v>
      </c>
      <c r="I156" s="7">
        <v>7108942.4319240563</v>
      </c>
      <c r="J156" s="7">
        <v>0</v>
      </c>
      <c r="K156" s="14">
        <v>7889.234746099648</v>
      </c>
      <c r="L156" s="1">
        <v>1001.3</v>
      </c>
      <c r="M156" s="7">
        <v>9254326.7599999998</v>
      </c>
      <c r="N156" s="22">
        <v>-627824.8144757608</v>
      </c>
      <c r="O156" s="7">
        <f t="shared" si="13"/>
        <v>8626501.945524238</v>
      </c>
      <c r="P156" s="7">
        <v>901373.55665400007</v>
      </c>
      <c r="Q156" s="7">
        <v>105218.03</v>
      </c>
      <c r="R156" s="7">
        <f t="shared" si="14"/>
        <v>7619910.3588702381</v>
      </c>
      <c r="S156" s="7">
        <v>0</v>
      </c>
      <c r="T156" s="14">
        <f t="shared" si="15"/>
        <v>8615.3020528555262</v>
      </c>
      <c r="U156" s="1">
        <f t="shared" si="17"/>
        <v>-30.900000000000091</v>
      </c>
      <c r="V156" s="7">
        <f t="shared" si="17"/>
        <v>-80365.169999999925</v>
      </c>
      <c r="W156" s="7">
        <f t="shared" si="17"/>
        <v>563599.01060018269</v>
      </c>
      <c r="X156" s="7">
        <f t="shared" si="16"/>
        <v>483233.84060018137</v>
      </c>
      <c r="Y156" s="7">
        <f t="shared" si="16"/>
        <v>-12624.746345999883</v>
      </c>
      <c r="Z156" s="7">
        <f t="shared" si="16"/>
        <v>-15109.339999999997</v>
      </c>
      <c r="AA156" s="7">
        <f t="shared" si="16"/>
        <v>510967.9269461818</v>
      </c>
      <c r="AB156" s="7">
        <f t="shared" si="16"/>
        <v>0</v>
      </c>
      <c r="AC156" s="14">
        <f t="shared" si="16"/>
        <v>726.06730675587823</v>
      </c>
    </row>
    <row r="157" spans="1:29" x14ac:dyDescent="0.35">
      <c r="A157" s="7" t="s">
        <v>204</v>
      </c>
      <c r="B157" s="7" t="s">
        <v>206</v>
      </c>
      <c r="C157" s="1">
        <v>141.30000000000001</v>
      </c>
      <c r="D157" s="7">
        <v>2298127.4700000002</v>
      </c>
      <c r="E157" s="22">
        <v>-293319.14125841978</v>
      </c>
      <c r="F157" s="7">
        <v>2004808.3287415805</v>
      </c>
      <c r="G157" s="7">
        <v>601669.43585000001</v>
      </c>
      <c r="H157" s="7">
        <v>89393.94</v>
      </c>
      <c r="I157" s="7">
        <v>1313744.9528915805</v>
      </c>
      <c r="J157" s="7">
        <v>0</v>
      </c>
      <c r="K157" s="14">
        <v>14188.310889890872</v>
      </c>
      <c r="L157" s="1">
        <v>143</v>
      </c>
      <c r="M157" s="7">
        <v>2370574.12</v>
      </c>
      <c r="N157" s="22">
        <v>-160822.63958118978</v>
      </c>
      <c r="O157" s="7">
        <f t="shared" si="13"/>
        <v>2209751.4804188102</v>
      </c>
      <c r="P157" s="7">
        <v>596329.96918842406</v>
      </c>
      <c r="Q157" s="7">
        <v>85629.94</v>
      </c>
      <c r="R157" s="7">
        <f t="shared" si="14"/>
        <v>1527791.5712303862</v>
      </c>
      <c r="S157" s="7">
        <v>0</v>
      </c>
      <c r="T157" s="14">
        <f t="shared" si="15"/>
        <v>15452.807555376296</v>
      </c>
      <c r="U157" s="1">
        <f t="shared" si="17"/>
        <v>1.6999999999999886</v>
      </c>
      <c r="V157" s="7">
        <f t="shared" si="17"/>
        <v>72446.649999999907</v>
      </c>
      <c r="W157" s="7">
        <f t="shared" si="17"/>
        <v>132496.50167723</v>
      </c>
      <c r="X157" s="7">
        <f t="shared" si="16"/>
        <v>204943.15167722967</v>
      </c>
      <c r="Y157" s="7">
        <f t="shared" si="16"/>
        <v>-5339.4666615759488</v>
      </c>
      <c r="Z157" s="7">
        <f t="shared" si="16"/>
        <v>-3764</v>
      </c>
      <c r="AA157" s="7">
        <f t="shared" si="16"/>
        <v>214046.61833880562</v>
      </c>
      <c r="AB157" s="7">
        <f t="shared" si="16"/>
        <v>0</v>
      </c>
      <c r="AC157" s="14">
        <f t="shared" si="16"/>
        <v>1264.4966654854234</v>
      </c>
    </row>
    <row r="158" spans="1:29" x14ac:dyDescent="0.35">
      <c r="A158" s="7" t="s">
        <v>207</v>
      </c>
      <c r="B158" s="7" t="s">
        <v>207</v>
      </c>
      <c r="C158" s="1">
        <v>3466.4</v>
      </c>
      <c r="D158" s="7">
        <v>33541795</v>
      </c>
      <c r="E158" s="22">
        <v>-4281072.5837004837</v>
      </c>
      <c r="F158" s="7">
        <v>29260722.416299514</v>
      </c>
      <c r="G158" s="7">
        <v>23993444.849300001</v>
      </c>
      <c r="H158" s="7">
        <v>1327724.45</v>
      </c>
      <c r="I158" s="7">
        <v>3939553.1169995135</v>
      </c>
      <c r="J158" s="7">
        <v>0</v>
      </c>
      <c r="K158" s="14">
        <v>8441.2423310349386</v>
      </c>
      <c r="L158" s="1">
        <v>3466.2</v>
      </c>
      <c r="M158" s="7">
        <v>34237240.490000002</v>
      </c>
      <c r="N158" s="22">
        <v>-2322696.1524315416</v>
      </c>
      <c r="O158" s="7">
        <f t="shared" si="13"/>
        <v>31914544.337568462</v>
      </c>
      <c r="P158" s="7">
        <v>26536766.825996988</v>
      </c>
      <c r="Q158" s="7">
        <v>1401640.21</v>
      </c>
      <c r="R158" s="7">
        <f t="shared" si="14"/>
        <v>3976137.3015714744</v>
      </c>
      <c r="S158" s="7">
        <v>0</v>
      </c>
      <c r="T158" s="14">
        <f t="shared" si="15"/>
        <v>9207.3580109539162</v>
      </c>
      <c r="U158" s="1">
        <f t="shared" si="17"/>
        <v>-0.20000000000027285</v>
      </c>
      <c r="V158" s="7">
        <f t="shared" si="17"/>
        <v>695445.49000000209</v>
      </c>
      <c r="W158" s="7">
        <f t="shared" si="17"/>
        <v>1958376.4312689421</v>
      </c>
      <c r="X158" s="7">
        <f t="shared" si="16"/>
        <v>2653821.9212689474</v>
      </c>
      <c r="Y158" s="7">
        <f t="shared" si="16"/>
        <v>2543321.9766969867</v>
      </c>
      <c r="Z158" s="7">
        <f t="shared" si="16"/>
        <v>73915.760000000009</v>
      </c>
      <c r="AA158" s="7">
        <f t="shared" si="16"/>
        <v>36584.184571960941</v>
      </c>
      <c r="AB158" s="7">
        <f t="shared" si="16"/>
        <v>0</v>
      </c>
      <c r="AC158" s="14">
        <f t="shared" si="16"/>
        <v>766.11567991897755</v>
      </c>
    </row>
    <row r="159" spans="1:29" x14ac:dyDescent="0.35">
      <c r="A159" s="7" t="s">
        <v>208</v>
      </c>
      <c r="B159" s="7" t="s">
        <v>209</v>
      </c>
      <c r="C159" s="1">
        <v>347.3</v>
      </c>
      <c r="D159" s="7">
        <v>4115656.5</v>
      </c>
      <c r="E159" s="22">
        <v>-0.17</v>
      </c>
      <c r="F159" s="7">
        <v>4115656.33</v>
      </c>
      <c r="G159" s="7">
        <v>3678459.7215999998</v>
      </c>
      <c r="H159" s="7">
        <v>437196.61</v>
      </c>
      <c r="I159" s="7">
        <v>-1.5999997267499566E-3</v>
      </c>
      <c r="J159" s="7">
        <v>157677.98044465724</v>
      </c>
      <c r="K159" s="14">
        <v>11850.435732795853</v>
      </c>
      <c r="L159" s="1">
        <v>341.1</v>
      </c>
      <c r="M159" s="7">
        <v>4155468.71</v>
      </c>
      <c r="N159" s="22">
        <v>-281912.06552075309</v>
      </c>
      <c r="O159" s="7">
        <f t="shared" si="13"/>
        <v>3873556.6444792468</v>
      </c>
      <c r="P159" s="7">
        <v>3005803.4580625799</v>
      </c>
      <c r="Q159" s="7">
        <v>387943.17</v>
      </c>
      <c r="R159" s="7">
        <f t="shared" si="14"/>
        <v>479810.01641666697</v>
      </c>
      <c r="S159" s="7">
        <v>0</v>
      </c>
      <c r="T159" s="14">
        <f t="shared" si="15"/>
        <v>11356.073422689084</v>
      </c>
      <c r="U159" s="1">
        <f t="shared" si="17"/>
        <v>-6.1999999999999886</v>
      </c>
      <c r="V159" s="7">
        <f t="shared" si="17"/>
        <v>39812.209999999963</v>
      </c>
      <c r="W159" s="7">
        <f t="shared" si="17"/>
        <v>-281911.89552075311</v>
      </c>
      <c r="X159" s="7">
        <f t="shared" si="16"/>
        <v>-242099.68552075326</v>
      </c>
      <c r="Y159" s="7">
        <f t="shared" si="16"/>
        <v>-672656.26353741996</v>
      </c>
      <c r="Z159" s="7">
        <f t="shared" si="16"/>
        <v>-49253.440000000002</v>
      </c>
      <c r="AA159" s="7">
        <f t="shared" si="16"/>
        <v>479810.0180166667</v>
      </c>
      <c r="AB159" s="7">
        <f t="shared" si="16"/>
        <v>-157677.98044465724</v>
      </c>
      <c r="AC159" s="14">
        <f t="shared" si="16"/>
        <v>-494.36231010676966</v>
      </c>
    </row>
    <row r="160" spans="1:29" x14ac:dyDescent="0.35">
      <c r="A160" s="7" t="s">
        <v>208</v>
      </c>
      <c r="B160" s="7" t="s">
        <v>210</v>
      </c>
      <c r="C160" s="1">
        <v>2236.3000000000002</v>
      </c>
      <c r="D160" s="7">
        <v>20088977.809999999</v>
      </c>
      <c r="E160" s="22">
        <v>-2564036.0671502044</v>
      </c>
      <c r="F160" s="7">
        <v>17524941.742849793</v>
      </c>
      <c r="G160" s="7">
        <v>6925695.0883999998</v>
      </c>
      <c r="H160" s="7">
        <v>748237.09</v>
      </c>
      <c r="I160" s="7">
        <v>9851009.5644497946</v>
      </c>
      <c r="J160" s="7">
        <v>0</v>
      </c>
      <c r="K160" s="14">
        <v>7836.5790559628813</v>
      </c>
      <c r="L160" s="1">
        <v>2160.6999999999998</v>
      </c>
      <c r="M160" s="7">
        <v>19894167.079999998</v>
      </c>
      <c r="N160" s="22">
        <v>-1349644.5587091832</v>
      </c>
      <c r="O160" s="7">
        <f t="shared" si="13"/>
        <v>18544522.521290816</v>
      </c>
      <c r="P160" s="7">
        <v>7311845.6455110004</v>
      </c>
      <c r="Q160" s="7">
        <v>703630.67</v>
      </c>
      <c r="R160" s="7">
        <f t="shared" si="14"/>
        <v>10529046.205779815</v>
      </c>
      <c r="S160" s="7">
        <v>0</v>
      </c>
      <c r="T160" s="14">
        <f t="shared" si="15"/>
        <v>8582.6456802382636</v>
      </c>
      <c r="U160" s="1">
        <f t="shared" si="17"/>
        <v>-75.600000000000364</v>
      </c>
      <c r="V160" s="7">
        <f t="shared" si="17"/>
        <v>-194810.73000000045</v>
      </c>
      <c r="W160" s="7">
        <f t="shared" si="17"/>
        <v>1214391.5084410212</v>
      </c>
      <c r="X160" s="7">
        <f t="shared" si="16"/>
        <v>1019580.7784410231</v>
      </c>
      <c r="Y160" s="7">
        <f t="shared" si="16"/>
        <v>386150.55711100064</v>
      </c>
      <c r="Z160" s="7">
        <f t="shared" si="16"/>
        <v>-44606.419999999925</v>
      </c>
      <c r="AA160" s="7">
        <f t="shared" si="16"/>
        <v>678036.6413300205</v>
      </c>
      <c r="AB160" s="7">
        <f t="shared" si="16"/>
        <v>0</v>
      </c>
      <c r="AC160" s="14">
        <f t="shared" si="16"/>
        <v>746.06662427538231</v>
      </c>
    </row>
    <row r="161" spans="1:29" x14ac:dyDescent="0.35">
      <c r="A161" s="7" t="s">
        <v>211</v>
      </c>
      <c r="B161" s="7" t="s">
        <v>212</v>
      </c>
      <c r="C161" s="1">
        <v>404.5</v>
      </c>
      <c r="D161" s="7">
        <v>4473809.7300000004</v>
      </c>
      <c r="E161" s="22">
        <v>-571010.11379371514</v>
      </c>
      <c r="F161" s="7">
        <v>3902799.6162062855</v>
      </c>
      <c r="G161" s="7">
        <v>1054602.8772359998</v>
      </c>
      <c r="H161" s="7">
        <v>130847.2</v>
      </c>
      <c r="I161" s="7">
        <v>2717349.5389702856</v>
      </c>
      <c r="J161" s="7">
        <v>0</v>
      </c>
      <c r="K161" s="14">
        <v>9648.453933760904</v>
      </c>
      <c r="L161" s="1">
        <v>403</v>
      </c>
      <c r="M161" s="7">
        <v>4553959.62</v>
      </c>
      <c r="N161" s="22">
        <v>-308946.17487621604</v>
      </c>
      <c r="O161" s="7">
        <f t="shared" si="13"/>
        <v>4245013.4451237842</v>
      </c>
      <c r="P161" s="7">
        <v>1129936.1777878918</v>
      </c>
      <c r="Q161" s="7">
        <v>112002.01</v>
      </c>
      <c r="R161" s="7">
        <f t="shared" si="14"/>
        <v>3003075.2573358929</v>
      </c>
      <c r="S161" s="7">
        <v>0</v>
      </c>
      <c r="T161" s="14">
        <f t="shared" si="15"/>
        <v>10533.532121895247</v>
      </c>
      <c r="U161" s="1">
        <f t="shared" si="17"/>
        <v>-1.5</v>
      </c>
      <c r="V161" s="7">
        <f t="shared" si="17"/>
        <v>80149.889999999665</v>
      </c>
      <c r="W161" s="7">
        <f t="shared" si="17"/>
        <v>262063.93891749909</v>
      </c>
      <c r="X161" s="7">
        <f t="shared" si="16"/>
        <v>342213.8289174987</v>
      </c>
      <c r="Y161" s="7">
        <f t="shared" si="16"/>
        <v>75333.300551892025</v>
      </c>
      <c r="Z161" s="7">
        <f t="shared" si="16"/>
        <v>-18845.190000000002</v>
      </c>
      <c r="AA161" s="7">
        <f t="shared" si="16"/>
        <v>285725.71836560732</v>
      </c>
      <c r="AB161" s="7">
        <f t="shared" si="16"/>
        <v>0</v>
      </c>
      <c r="AC161" s="14">
        <f t="shared" si="16"/>
        <v>885.07818813434278</v>
      </c>
    </row>
    <row r="162" spans="1:29" x14ac:dyDescent="0.35">
      <c r="A162" s="7" t="s">
        <v>211</v>
      </c>
      <c r="B162" s="7" t="s">
        <v>213</v>
      </c>
      <c r="C162" s="1">
        <v>103</v>
      </c>
      <c r="D162" s="7">
        <v>1838739.82</v>
      </c>
      <c r="E162" s="22">
        <v>-234685.6699815965</v>
      </c>
      <c r="F162" s="7">
        <v>1604054.1500184035</v>
      </c>
      <c r="G162" s="7">
        <v>458685.15404999995</v>
      </c>
      <c r="H162" s="7">
        <v>62235.64</v>
      </c>
      <c r="I162" s="7">
        <v>1083133.3559684036</v>
      </c>
      <c r="J162" s="7">
        <v>0</v>
      </c>
      <c r="K162" s="14">
        <v>15573.341262314598</v>
      </c>
      <c r="L162" s="1">
        <v>101.5</v>
      </c>
      <c r="M162" s="7">
        <v>1856274.88</v>
      </c>
      <c r="N162" s="22">
        <v>-125931.95187242502</v>
      </c>
      <c r="O162" s="7">
        <f t="shared" si="13"/>
        <v>1730342.928127575</v>
      </c>
      <c r="P162" s="7">
        <v>495390.421117716</v>
      </c>
      <c r="Q162" s="7">
        <v>56476.61</v>
      </c>
      <c r="R162" s="7">
        <f t="shared" si="14"/>
        <v>1178475.8970098589</v>
      </c>
      <c r="S162" s="7">
        <v>0</v>
      </c>
      <c r="T162" s="14">
        <f t="shared" si="15"/>
        <v>17047.713577611576</v>
      </c>
      <c r="U162" s="1">
        <f t="shared" si="17"/>
        <v>-1.5</v>
      </c>
      <c r="V162" s="7">
        <f t="shared" si="17"/>
        <v>17535.059999999823</v>
      </c>
      <c r="W162" s="7">
        <f t="shared" si="17"/>
        <v>108753.71810917147</v>
      </c>
      <c r="X162" s="7">
        <f t="shared" si="16"/>
        <v>126288.77810917143</v>
      </c>
      <c r="Y162" s="7">
        <f t="shared" si="16"/>
        <v>36705.267067716049</v>
      </c>
      <c r="Z162" s="7">
        <f t="shared" si="16"/>
        <v>-5759.0299999999988</v>
      </c>
      <c r="AA162" s="7">
        <f t="shared" si="16"/>
        <v>95342.541041455232</v>
      </c>
      <c r="AB162" s="7">
        <f t="shared" si="16"/>
        <v>0</v>
      </c>
      <c r="AC162" s="14">
        <f t="shared" si="16"/>
        <v>1474.3723152969778</v>
      </c>
    </row>
    <row r="163" spans="1:29" x14ac:dyDescent="0.35">
      <c r="A163" s="7" t="s">
        <v>211</v>
      </c>
      <c r="B163" s="7" t="s">
        <v>214</v>
      </c>
      <c r="C163" s="1">
        <v>224.7</v>
      </c>
      <c r="D163" s="7">
        <v>3208902.23</v>
      </c>
      <c r="E163" s="22">
        <v>-409564.94309944788</v>
      </c>
      <c r="F163" s="7">
        <v>2799337.286900552</v>
      </c>
      <c r="G163" s="7">
        <v>533369.31299999997</v>
      </c>
      <c r="H163" s="7">
        <v>64386.49</v>
      </c>
      <c r="I163" s="7">
        <v>2201581.4839005517</v>
      </c>
      <c r="J163" s="7">
        <v>0</v>
      </c>
      <c r="K163" s="14">
        <v>12458.10986604607</v>
      </c>
      <c r="L163" s="1">
        <v>220.6</v>
      </c>
      <c r="M163" s="7">
        <v>3242660.29</v>
      </c>
      <c r="N163" s="22">
        <v>-219986.02899744234</v>
      </c>
      <c r="O163" s="7">
        <f t="shared" si="13"/>
        <v>3022674.2610025578</v>
      </c>
      <c r="P163" s="7">
        <v>563046.02549999999</v>
      </c>
      <c r="Q163" s="7">
        <v>56476.33</v>
      </c>
      <c r="R163" s="7">
        <f t="shared" si="14"/>
        <v>2403151.9055025578</v>
      </c>
      <c r="S163" s="7">
        <v>0</v>
      </c>
      <c r="T163" s="14">
        <f t="shared" si="15"/>
        <v>13702.059206720571</v>
      </c>
      <c r="U163" s="1">
        <f t="shared" si="17"/>
        <v>-4.0999999999999943</v>
      </c>
      <c r="V163" s="7">
        <f t="shared" si="17"/>
        <v>33758.060000000056</v>
      </c>
      <c r="W163" s="7">
        <f t="shared" si="17"/>
        <v>189578.91410200554</v>
      </c>
      <c r="X163" s="7">
        <f t="shared" si="16"/>
        <v>223336.97410200583</v>
      </c>
      <c r="Y163" s="7">
        <f t="shared" si="16"/>
        <v>29676.712500000023</v>
      </c>
      <c r="Z163" s="7">
        <f t="shared" si="16"/>
        <v>-7910.1599999999962</v>
      </c>
      <c r="AA163" s="7">
        <f t="shared" si="16"/>
        <v>201570.42160200607</v>
      </c>
      <c r="AB163" s="7">
        <f t="shared" si="16"/>
        <v>0</v>
      </c>
      <c r="AC163" s="14">
        <f t="shared" si="16"/>
        <v>1243.9493406745005</v>
      </c>
    </row>
    <row r="164" spans="1:29" x14ac:dyDescent="0.35">
      <c r="A164" s="7" t="s">
        <v>211</v>
      </c>
      <c r="B164" s="7" t="s">
        <v>215</v>
      </c>
      <c r="C164" s="1">
        <v>139</v>
      </c>
      <c r="D164" s="7">
        <v>2367149.6</v>
      </c>
      <c r="E164" s="22">
        <v>-302128.70998936007</v>
      </c>
      <c r="F164" s="7">
        <v>2065020.89001064</v>
      </c>
      <c r="G164" s="7">
        <v>439016.32799999998</v>
      </c>
      <c r="H164" s="7">
        <v>42990.5</v>
      </c>
      <c r="I164" s="7">
        <v>1583014.06201064</v>
      </c>
      <c r="J164" s="7">
        <v>0</v>
      </c>
      <c r="K164" s="14">
        <v>14856.26539576</v>
      </c>
      <c r="L164" s="1">
        <v>133</v>
      </c>
      <c r="M164" s="7">
        <v>2330979</v>
      </c>
      <c r="N164" s="22">
        <v>-158136.45834804027</v>
      </c>
      <c r="O164" s="7">
        <f t="shared" si="13"/>
        <v>2172842.5416519595</v>
      </c>
      <c r="P164" s="7">
        <v>477178.23181499995</v>
      </c>
      <c r="Q164" s="7">
        <v>37146.94</v>
      </c>
      <c r="R164" s="7">
        <f t="shared" si="14"/>
        <v>1658517.3698369595</v>
      </c>
      <c r="S164" s="7">
        <v>0</v>
      </c>
      <c r="T164" s="14">
        <f t="shared" si="15"/>
        <v>16337.161967307966</v>
      </c>
      <c r="U164" s="1">
        <f t="shared" si="17"/>
        <v>-6</v>
      </c>
      <c r="V164" s="7">
        <f t="shared" si="17"/>
        <v>-36170.600000000093</v>
      </c>
      <c r="W164" s="7">
        <f t="shared" si="17"/>
        <v>143992.2516413198</v>
      </c>
      <c r="X164" s="7">
        <f t="shared" si="16"/>
        <v>107821.65164131951</v>
      </c>
      <c r="Y164" s="7">
        <f t="shared" si="16"/>
        <v>38161.903814999969</v>
      </c>
      <c r="Z164" s="7">
        <f t="shared" si="16"/>
        <v>-5843.5599999999977</v>
      </c>
      <c r="AA164" s="7">
        <f t="shared" si="16"/>
        <v>75503.307826319477</v>
      </c>
      <c r="AB164" s="7">
        <f t="shared" si="16"/>
        <v>0</v>
      </c>
      <c r="AC164" s="14">
        <f t="shared" si="16"/>
        <v>1480.8965715479662</v>
      </c>
    </row>
    <row r="165" spans="1:29" x14ac:dyDescent="0.35">
      <c r="A165" s="7" t="s">
        <v>211</v>
      </c>
      <c r="B165" s="7" t="s">
        <v>216</v>
      </c>
      <c r="C165" s="1">
        <v>90.8</v>
      </c>
      <c r="D165" s="7">
        <v>1648743.63</v>
      </c>
      <c r="E165" s="22">
        <v>-210435.70124806423</v>
      </c>
      <c r="F165" s="7">
        <v>1438307.9287519357</v>
      </c>
      <c r="G165" s="7">
        <v>846039.49061599991</v>
      </c>
      <c r="H165" s="7">
        <v>124756.7</v>
      </c>
      <c r="I165" s="7">
        <v>467511.7381359358</v>
      </c>
      <c r="J165" s="7">
        <v>0</v>
      </c>
      <c r="K165" s="14">
        <v>15840.395691100613</v>
      </c>
      <c r="L165" s="1">
        <v>86</v>
      </c>
      <c r="M165" s="7">
        <v>1610126.01</v>
      </c>
      <c r="N165" s="22">
        <v>-109232.91231515224</v>
      </c>
      <c r="O165" s="7">
        <f t="shared" si="13"/>
        <v>1500893.0976848477</v>
      </c>
      <c r="P165" s="7">
        <v>888165.34585907997</v>
      </c>
      <c r="Q165" s="7">
        <v>106787.57</v>
      </c>
      <c r="R165" s="7">
        <f t="shared" si="14"/>
        <v>505940.18182576768</v>
      </c>
      <c r="S165" s="7">
        <v>0</v>
      </c>
      <c r="T165" s="14">
        <f t="shared" si="15"/>
        <v>17452.245321916835</v>
      </c>
      <c r="U165" s="1">
        <f t="shared" si="17"/>
        <v>-4.7999999999999972</v>
      </c>
      <c r="V165" s="7">
        <f t="shared" si="17"/>
        <v>-38617.619999999879</v>
      </c>
      <c r="W165" s="7">
        <f t="shared" si="17"/>
        <v>101202.78893291199</v>
      </c>
      <c r="X165" s="7">
        <f t="shared" si="16"/>
        <v>62585.16893291194</v>
      </c>
      <c r="Y165" s="7">
        <f t="shared" si="16"/>
        <v>42125.855243080063</v>
      </c>
      <c r="Z165" s="7">
        <f t="shared" si="16"/>
        <v>-17969.12999999999</v>
      </c>
      <c r="AA165" s="7">
        <f t="shared" si="16"/>
        <v>38428.443689831882</v>
      </c>
      <c r="AB165" s="7">
        <f t="shared" si="16"/>
        <v>0</v>
      </c>
      <c r="AC165" s="14">
        <f t="shared" si="16"/>
        <v>1611.8496308162212</v>
      </c>
    </row>
    <row r="166" spans="1:29" x14ac:dyDescent="0.35">
      <c r="A166" s="7" t="s">
        <v>217</v>
      </c>
      <c r="B166" s="7" t="s">
        <v>218</v>
      </c>
      <c r="C166" s="1">
        <v>1891.8</v>
      </c>
      <c r="D166" s="7">
        <v>17506518.989999998</v>
      </c>
      <c r="E166" s="22">
        <v>-2234426.5858198968</v>
      </c>
      <c r="F166" s="7">
        <v>15272092.404180102</v>
      </c>
      <c r="G166" s="7">
        <v>7229332.4134</v>
      </c>
      <c r="H166" s="7">
        <v>613243.9</v>
      </c>
      <c r="I166" s="7">
        <v>7429516.0907801017</v>
      </c>
      <c r="J166" s="7">
        <v>0</v>
      </c>
      <c r="K166" s="14">
        <v>8072.7838059943451</v>
      </c>
      <c r="L166" s="1">
        <v>1906.9</v>
      </c>
      <c r="M166" s="7">
        <v>18016025.050000001</v>
      </c>
      <c r="N166" s="22">
        <v>-1222229.1127103998</v>
      </c>
      <c r="O166" s="7">
        <f t="shared" si="13"/>
        <v>16793795.937289599</v>
      </c>
      <c r="P166" s="7">
        <v>6154999.7961199982</v>
      </c>
      <c r="Q166" s="7">
        <v>459931.8</v>
      </c>
      <c r="R166" s="7">
        <f t="shared" si="14"/>
        <v>10178864.341169599</v>
      </c>
      <c r="S166" s="7">
        <v>0</v>
      </c>
      <c r="T166" s="14">
        <f t="shared" si="15"/>
        <v>8806.8571699038221</v>
      </c>
      <c r="U166" s="1">
        <f t="shared" si="17"/>
        <v>15.100000000000136</v>
      </c>
      <c r="V166" s="7">
        <f t="shared" si="17"/>
        <v>509506.06000000238</v>
      </c>
      <c r="W166" s="7">
        <f t="shared" si="17"/>
        <v>1012197.473109497</v>
      </c>
      <c r="X166" s="7">
        <f t="shared" si="16"/>
        <v>1521703.5331094973</v>
      </c>
      <c r="Y166" s="7">
        <f t="shared" si="16"/>
        <v>-1074332.6172800018</v>
      </c>
      <c r="Z166" s="7">
        <f t="shared" si="16"/>
        <v>-153312.10000000003</v>
      </c>
      <c r="AA166" s="7">
        <f t="shared" si="16"/>
        <v>2749348.2503894977</v>
      </c>
      <c r="AB166" s="7">
        <f t="shared" si="16"/>
        <v>0</v>
      </c>
      <c r="AC166" s="14">
        <f t="shared" si="16"/>
        <v>734.07336390947694</v>
      </c>
    </row>
    <row r="167" spans="1:29" x14ac:dyDescent="0.35">
      <c r="A167" s="7" t="s">
        <v>217</v>
      </c>
      <c r="B167" s="7" t="s">
        <v>219</v>
      </c>
      <c r="C167" s="1">
        <v>2018.8</v>
      </c>
      <c r="D167" s="7">
        <v>17907851.670000002</v>
      </c>
      <c r="E167" s="22">
        <v>-2285650.2705777055</v>
      </c>
      <c r="F167" s="7">
        <v>15622201.399422295</v>
      </c>
      <c r="G167" s="7">
        <v>13820286.793500001</v>
      </c>
      <c r="H167" s="7">
        <v>460206.56</v>
      </c>
      <c r="I167" s="7">
        <v>1341708.0459222947</v>
      </c>
      <c r="J167" s="7">
        <v>0</v>
      </c>
      <c r="K167" s="14">
        <v>7738.3601146335923</v>
      </c>
      <c r="L167" s="1">
        <v>2088</v>
      </c>
      <c r="M167" s="7">
        <v>18862950.239999998</v>
      </c>
      <c r="N167" s="22">
        <v>-1279685.5505557603</v>
      </c>
      <c r="O167" s="7">
        <f t="shared" si="13"/>
        <v>17583264.689444236</v>
      </c>
      <c r="P167" s="7">
        <v>10952495.095611207</v>
      </c>
      <c r="Q167" s="7">
        <v>528370.32999999996</v>
      </c>
      <c r="R167" s="7">
        <f t="shared" si="14"/>
        <v>6102399.2638330292</v>
      </c>
      <c r="S167" s="7">
        <v>0</v>
      </c>
      <c r="T167" s="14">
        <f t="shared" si="15"/>
        <v>8421.1037784694618</v>
      </c>
      <c r="U167" s="1">
        <f t="shared" si="17"/>
        <v>69.200000000000045</v>
      </c>
      <c r="V167" s="7">
        <f t="shared" si="17"/>
        <v>955098.56999999657</v>
      </c>
      <c r="W167" s="7">
        <f t="shared" si="17"/>
        <v>1005964.7200219452</v>
      </c>
      <c r="X167" s="7">
        <f t="shared" si="16"/>
        <v>1961063.2900219411</v>
      </c>
      <c r="Y167" s="7">
        <f t="shared" si="16"/>
        <v>-2867791.6978887934</v>
      </c>
      <c r="Z167" s="7">
        <f t="shared" si="16"/>
        <v>68163.76999999996</v>
      </c>
      <c r="AA167" s="7">
        <f t="shared" si="16"/>
        <v>4760691.2179107349</v>
      </c>
      <c r="AB167" s="7">
        <f t="shared" si="16"/>
        <v>0</v>
      </c>
      <c r="AC167" s="14">
        <f t="shared" si="16"/>
        <v>682.74366383586948</v>
      </c>
    </row>
    <row r="168" spans="1:29" x14ac:dyDescent="0.35">
      <c r="A168" s="7" t="s">
        <v>217</v>
      </c>
      <c r="B168" s="7" t="s">
        <v>220</v>
      </c>
      <c r="C168" s="1">
        <v>2520.5</v>
      </c>
      <c r="D168" s="7">
        <v>22673655.390000001</v>
      </c>
      <c r="E168" s="22">
        <v>-973403.02</v>
      </c>
      <c r="F168" s="7">
        <v>21700252.370000001</v>
      </c>
      <c r="G168" s="7">
        <v>20858777.058150001</v>
      </c>
      <c r="H168" s="7">
        <v>841475.31</v>
      </c>
      <c r="I168" s="7">
        <v>1.8500001169741154E-3</v>
      </c>
      <c r="J168" s="7">
        <v>859604.05568247323</v>
      </c>
      <c r="K168" s="14">
        <v>8609.5030232096815</v>
      </c>
      <c r="L168" s="1">
        <v>2576.5</v>
      </c>
      <c r="M168" s="7">
        <v>23640784.02</v>
      </c>
      <c r="N168" s="22">
        <v>-1603819.6214954085</v>
      </c>
      <c r="O168" s="7">
        <f t="shared" si="13"/>
        <v>22036964.398504592</v>
      </c>
      <c r="P168" s="7">
        <v>17634580.119094506</v>
      </c>
      <c r="Q168" s="7">
        <v>829639.16</v>
      </c>
      <c r="R168" s="7">
        <f t="shared" si="14"/>
        <v>3572745.1194100864</v>
      </c>
      <c r="S168" s="7">
        <v>0</v>
      </c>
      <c r="T168" s="14">
        <f t="shared" si="15"/>
        <v>8553.0620603549742</v>
      </c>
      <c r="U168" s="1">
        <f t="shared" si="17"/>
        <v>56</v>
      </c>
      <c r="V168" s="7">
        <f t="shared" si="17"/>
        <v>967128.62999999896</v>
      </c>
      <c r="W168" s="7">
        <f t="shared" si="17"/>
        <v>-630416.60149540845</v>
      </c>
      <c r="X168" s="7">
        <f t="shared" si="16"/>
        <v>336712.02850459144</v>
      </c>
      <c r="Y168" s="7">
        <f t="shared" si="16"/>
        <v>-3224196.939055495</v>
      </c>
      <c r="Z168" s="7">
        <f t="shared" si="16"/>
        <v>-11836.150000000023</v>
      </c>
      <c r="AA168" s="7">
        <f t="shared" si="16"/>
        <v>3572745.1175600863</v>
      </c>
      <c r="AB168" s="7">
        <f t="shared" si="16"/>
        <v>-859604.05568247323</v>
      </c>
      <c r="AC168" s="14">
        <f t="shared" si="16"/>
        <v>-56.440962854707323</v>
      </c>
    </row>
    <row r="169" spans="1:29" x14ac:dyDescent="0.35">
      <c r="A169" s="7" t="s">
        <v>217</v>
      </c>
      <c r="B169" s="7" t="s">
        <v>221</v>
      </c>
      <c r="C169" s="1">
        <v>7343.1</v>
      </c>
      <c r="D169" s="7">
        <v>64967636.659999996</v>
      </c>
      <c r="E169" s="22">
        <v>-8292077.634275103</v>
      </c>
      <c r="F169" s="7">
        <v>56675559.025724895</v>
      </c>
      <c r="G169" s="7">
        <v>36300539.799000002</v>
      </c>
      <c r="H169" s="7">
        <v>1936703.39</v>
      </c>
      <c r="I169" s="7">
        <v>18438315.836724892</v>
      </c>
      <c r="J169" s="7">
        <v>0</v>
      </c>
      <c r="K169" s="14">
        <v>7718.2060745087074</v>
      </c>
      <c r="L169" s="1">
        <v>7630.1</v>
      </c>
      <c r="M169" s="7">
        <v>68930170.799999997</v>
      </c>
      <c r="N169" s="22">
        <v>-4676306.8580358298</v>
      </c>
      <c r="O169" s="7">
        <f t="shared" si="13"/>
        <v>64253863.941964164</v>
      </c>
      <c r="P169" s="7">
        <v>33157256.982299995</v>
      </c>
      <c r="Q169" s="7">
        <v>1648805.48</v>
      </c>
      <c r="R169" s="7">
        <f t="shared" si="14"/>
        <v>29447801.479664169</v>
      </c>
      <c r="S169" s="7">
        <v>0</v>
      </c>
      <c r="T169" s="14">
        <f t="shared" si="15"/>
        <v>8421.1037787137993</v>
      </c>
      <c r="U169" s="1">
        <f t="shared" si="17"/>
        <v>287</v>
      </c>
      <c r="V169" s="7">
        <f t="shared" si="17"/>
        <v>3962534.1400000006</v>
      </c>
      <c r="W169" s="7">
        <f t="shared" si="17"/>
        <v>3615770.7762392731</v>
      </c>
      <c r="X169" s="7">
        <f t="shared" si="16"/>
        <v>7578304.9162392691</v>
      </c>
      <c r="Y169" s="7">
        <f t="shared" si="16"/>
        <v>-3143282.8167000078</v>
      </c>
      <c r="Z169" s="7">
        <f t="shared" si="16"/>
        <v>-287897.90999999992</v>
      </c>
      <c r="AA169" s="7">
        <f t="shared" si="16"/>
        <v>11009485.642939277</v>
      </c>
      <c r="AB169" s="7">
        <f t="shared" si="16"/>
        <v>0</v>
      </c>
      <c r="AC169" s="14">
        <f t="shared" si="16"/>
        <v>702.89770420509194</v>
      </c>
    </row>
    <row r="170" spans="1:29" x14ac:dyDescent="0.35">
      <c r="A170" s="7" t="s">
        <v>217</v>
      </c>
      <c r="B170" s="7" t="s">
        <v>222</v>
      </c>
      <c r="C170" s="1">
        <v>3779.3</v>
      </c>
      <c r="D170" s="7">
        <v>33437129.989999998</v>
      </c>
      <c r="E170" s="22">
        <v>-4267713.7725580353</v>
      </c>
      <c r="F170" s="7">
        <v>29169416.217441961</v>
      </c>
      <c r="G170" s="7">
        <v>9361338.7087440006</v>
      </c>
      <c r="H170" s="7">
        <v>625996.09</v>
      </c>
      <c r="I170" s="7">
        <v>19182081.418697961</v>
      </c>
      <c r="J170" s="7">
        <v>0</v>
      </c>
      <c r="K170" s="14">
        <v>7718.2060745222552</v>
      </c>
      <c r="L170" s="1">
        <v>3862</v>
      </c>
      <c r="M170" s="7">
        <v>34889230.759999998</v>
      </c>
      <c r="N170" s="22">
        <v>-2366927.9675509324</v>
      </c>
      <c r="O170" s="7">
        <f t="shared" si="13"/>
        <v>32522302.792449065</v>
      </c>
      <c r="P170" s="7">
        <v>8906340.0134372432</v>
      </c>
      <c r="Q170" s="7">
        <v>615622.91</v>
      </c>
      <c r="R170" s="7">
        <f t="shared" si="14"/>
        <v>23000339.869011823</v>
      </c>
      <c r="S170" s="7">
        <v>0</v>
      </c>
      <c r="T170" s="14">
        <f t="shared" si="15"/>
        <v>8421.1037784694618</v>
      </c>
      <c r="U170" s="1">
        <f t="shared" si="17"/>
        <v>82.699999999999818</v>
      </c>
      <c r="V170" s="7">
        <f t="shared" si="17"/>
        <v>1452100.7699999996</v>
      </c>
      <c r="W170" s="7">
        <f t="shared" si="17"/>
        <v>1900785.8050071029</v>
      </c>
      <c r="X170" s="7">
        <f t="shared" si="16"/>
        <v>3352886.5750071034</v>
      </c>
      <c r="Y170" s="7">
        <f t="shared" si="16"/>
        <v>-454998.69530675747</v>
      </c>
      <c r="Z170" s="7">
        <f t="shared" si="16"/>
        <v>-10373.179999999935</v>
      </c>
      <c r="AA170" s="7">
        <f t="shared" si="16"/>
        <v>3818258.4503138624</v>
      </c>
      <c r="AB170" s="7">
        <f t="shared" si="16"/>
        <v>0</v>
      </c>
      <c r="AC170" s="14">
        <f t="shared" si="16"/>
        <v>702.89770394720654</v>
      </c>
    </row>
    <row r="171" spans="1:29" x14ac:dyDescent="0.35">
      <c r="A171" s="7" t="s">
        <v>217</v>
      </c>
      <c r="B171" s="7" t="s">
        <v>223</v>
      </c>
      <c r="C171" s="1">
        <v>22215.599999999999</v>
      </c>
      <c r="D171" s="7">
        <v>204329927.24000001</v>
      </c>
      <c r="E171" s="22">
        <v>-26079440.576650079</v>
      </c>
      <c r="F171" s="7">
        <v>178250486.66334993</v>
      </c>
      <c r="G171" s="7">
        <v>61162971.669</v>
      </c>
      <c r="H171" s="7">
        <v>2964915.1</v>
      </c>
      <c r="I171" s="7">
        <v>114122599.89434993</v>
      </c>
      <c r="J171" s="7">
        <v>0</v>
      </c>
      <c r="K171" s="14">
        <v>8023.6629514102679</v>
      </c>
      <c r="L171" s="1">
        <v>22333.200000000001</v>
      </c>
      <c r="M171" s="7">
        <v>209834545.66999999</v>
      </c>
      <c r="N171" s="22">
        <v>-14235431.503811875</v>
      </c>
      <c r="O171" s="7">
        <f t="shared" si="13"/>
        <v>195599114.16618812</v>
      </c>
      <c r="P171" s="7">
        <v>57227994.547200024</v>
      </c>
      <c r="Q171" s="7">
        <v>3154866.94</v>
      </c>
      <c r="R171" s="7">
        <f t="shared" si="14"/>
        <v>135216252.6789881</v>
      </c>
      <c r="S171" s="7">
        <v>0</v>
      </c>
      <c r="T171" s="14">
        <f t="shared" si="15"/>
        <v>8758.2215789133716</v>
      </c>
      <c r="U171" s="1">
        <f t="shared" si="17"/>
        <v>117.60000000000218</v>
      </c>
      <c r="V171" s="7">
        <f t="shared" si="17"/>
        <v>5504618.4299999774</v>
      </c>
      <c r="W171" s="7">
        <f t="shared" si="17"/>
        <v>11844009.072838204</v>
      </c>
      <c r="X171" s="7">
        <f t="shared" si="16"/>
        <v>17348627.502838194</v>
      </c>
      <c r="Y171" s="7">
        <f t="shared" si="16"/>
        <v>-3934977.1217999756</v>
      </c>
      <c r="Z171" s="7">
        <f t="shared" si="16"/>
        <v>189951.83999999985</v>
      </c>
      <c r="AA171" s="7">
        <f t="shared" si="16"/>
        <v>21093652.784638166</v>
      </c>
      <c r="AB171" s="7">
        <f t="shared" si="16"/>
        <v>0</v>
      </c>
      <c r="AC171" s="14">
        <f t="shared" si="16"/>
        <v>734.55862750310371</v>
      </c>
    </row>
    <row r="172" spans="1:29" x14ac:dyDescent="0.35">
      <c r="A172" s="7" t="s">
        <v>217</v>
      </c>
      <c r="B172" s="7" t="s">
        <v>206</v>
      </c>
      <c r="C172" s="1">
        <v>1131.9000000000001</v>
      </c>
      <c r="D172" s="7">
        <v>10722320.48</v>
      </c>
      <c r="E172" s="22">
        <v>-1001.88</v>
      </c>
      <c r="F172" s="7">
        <v>10721318.6</v>
      </c>
      <c r="G172" s="7">
        <v>10126883.2992</v>
      </c>
      <c r="H172" s="7">
        <v>594435.30000000005</v>
      </c>
      <c r="I172" s="7">
        <v>7.9999933950603008E-4</v>
      </c>
      <c r="J172" s="7">
        <v>1724.7237922060303</v>
      </c>
      <c r="K172" s="14">
        <v>9471.9662514356387</v>
      </c>
      <c r="L172" s="1">
        <v>1123.4000000000001</v>
      </c>
      <c r="M172" s="7">
        <v>10881020.59</v>
      </c>
      <c r="N172" s="22">
        <v>-738181.70790672221</v>
      </c>
      <c r="O172" s="7">
        <f t="shared" si="13"/>
        <v>10142838.882093277</v>
      </c>
      <c r="P172" s="7">
        <v>7446415.4020176046</v>
      </c>
      <c r="Q172" s="7">
        <v>604561.06999999995</v>
      </c>
      <c r="R172" s="7">
        <f t="shared" si="14"/>
        <v>2091862.4100756724</v>
      </c>
      <c r="S172" s="7">
        <v>0</v>
      </c>
      <c r="T172" s="14">
        <f t="shared" si="15"/>
        <v>9028.6975984451456</v>
      </c>
      <c r="U172" s="1">
        <f t="shared" si="17"/>
        <v>-8.5</v>
      </c>
      <c r="V172" s="7">
        <f t="shared" si="17"/>
        <v>158700.1099999994</v>
      </c>
      <c r="W172" s="7">
        <f t="shared" si="17"/>
        <v>-737179.8279067222</v>
      </c>
      <c r="X172" s="7">
        <f t="shared" si="16"/>
        <v>-578479.7179067228</v>
      </c>
      <c r="Y172" s="7">
        <f t="shared" si="16"/>
        <v>-2680467.8971823957</v>
      </c>
      <c r="Z172" s="7">
        <f t="shared" si="16"/>
        <v>10125.769999999902</v>
      </c>
      <c r="AA172" s="7">
        <f t="shared" si="16"/>
        <v>2091862.4092756731</v>
      </c>
      <c r="AB172" s="7">
        <f t="shared" si="16"/>
        <v>-1724.7237922060303</v>
      </c>
      <c r="AC172" s="14">
        <f t="shared" si="16"/>
        <v>-443.26865299049314</v>
      </c>
    </row>
    <row r="173" spans="1:29" x14ac:dyDescent="0.35">
      <c r="A173" s="7" t="s">
        <v>217</v>
      </c>
      <c r="B173" s="7" t="s">
        <v>224</v>
      </c>
      <c r="C173" s="1">
        <v>2258.9</v>
      </c>
      <c r="D173" s="7">
        <v>21258355.73</v>
      </c>
      <c r="E173" s="22">
        <v>-2515632.7200000002</v>
      </c>
      <c r="F173" s="7">
        <v>18742723.010000002</v>
      </c>
      <c r="G173" s="7">
        <v>17743632.710450001</v>
      </c>
      <c r="H173" s="7">
        <v>999090.3</v>
      </c>
      <c r="I173" s="7">
        <v>-4.4999946840107441E-4</v>
      </c>
      <c r="J173" s="7">
        <v>197655.69793514861</v>
      </c>
      <c r="K173" s="14">
        <v>8297.2787684271116</v>
      </c>
      <c r="L173" s="1">
        <v>2248</v>
      </c>
      <c r="M173" s="7">
        <v>21632656.739999998</v>
      </c>
      <c r="N173" s="22">
        <v>-1467585.8175995846</v>
      </c>
      <c r="O173" s="7">
        <f t="shared" si="13"/>
        <v>20165070.922400415</v>
      </c>
      <c r="P173" s="7">
        <v>13708800.494537005</v>
      </c>
      <c r="Q173" s="7">
        <v>871488.91</v>
      </c>
      <c r="R173" s="7">
        <f t="shared" si="14"/>
        <v>5584781.5178634096</v>
      </c>
      <c r="S173" s="7">
        <v>0</v>
      </c>
      <c r="T173" s="14">
        <f t="shared" si="15"/>
        <v>8970.2272786478716</v>
      </c>
      <c r="U173" s="1">
        <f t="shared" si="17"/>
        <v>-10.900000000000091</v>
      </c>
      <c r="V173" s="7">
        <f t="shared" si="17"/>
        <v>374301.00999999791</v>
      </c>
      <c r="W173" s="7">
        <f t="shared" si="17"/>
        <v>1048046.9024004156</v>
      </c>
      <c r="X173" s="7">
        <f t="shared" si="16"/>
        <v>1422347.9124004133</v>
      </c>
      <c r="Y173" s="7">
        <f t="shared" si="16"/>
        <v>-4034832.2159129959</v>
      </c>
      <c r="Z173" s="7">
        <f t="shared" si="16"/>
        <v>-127601.39000000001</v>
      </c>
      <c r="AA173" s="7">
        <f t="shared" si="16"/>
        <v>5584781.5183134088</v>
      </c>
      <c r="AB173" s="7">
        <f t="shared" si="16"/>
        <v>-197655.69793514861</v>
      </c>
      <c r="AC173" s="14">
        <f t="shared" si="16"/>
        <v>672.94851022076</v>
      </c>
    </row>
    <row r="174" spans="1:29" x14ac:dyDescent="0.35">
      <c r="A174" s="7" t="s">
        <v>217</v>
      </c>
      <c r="B174" s="7" t="s">
        <v>225</v>
      </c>
      <c r="C174" s="1">
        <v>949.3</v>
      </c>
      <c r="D174" s="7">
        <v>9108633.5299999993</v>
      </c>
      <c r="E174" s="22">
        <v>-1162571.0931766757</v>
      </c>
      <c r="F174" s="7">
        <v>7946062.4368233234</v>
      </c>
      <c r="G174" s="7">
        <v>5058408.5</v>
      </c>
      <c r="H174" s="7">
        <v>186649.76</v>
      </c>
      <c r="I174" s="7">
        <v>2701004.1768233236</v>
      </c>
      <c r="J174" s="7">
        <v>0</v>
      </c>
      <c r="K174" s="14">
        <v>8370.4439448260018</v>
      </c>
      <c r="L174" s="1">
        <v>961.5</v>
      </c>
      <c r="M174" s="7">
        <v>9401923.1400000006</v>
      </c>
      <c r="N174" s="22">
        <v>-637837.93291148741</v>
      </c>
      <c r="O174" s="7">
        <f t="shared" si="13"/>
        <v>8764085.2070885133</v>
      </c>
      <c r="P174" s="7">
        <v>4606649.881211997</v>
      </c>
      <c r="Q174" s="7">
        <v>215362.09</v>
      </c>
      <c r="R174" s="7">
        <f t="shared" si="14"/>
        <v>3942073.2358765164</v>
      </c>
      <c r="S174" s="7">
        <v>0</v>
      </c>
      <c r="T174" s="14">
        <f t="shared" si="15"/>
        <v>9115.0132159006898</v>
      </c>
      <c r="U174" s="1">
        <f t="shared" si="17"/>
        <v>12.200000000000045</v>
      </c>
      <c r="V174" s="7">
        <f t="shared" si="17"/>
        <v>293289.61000000127</v>
      </c>
      <c r="W174" s="7">
        <f t="shared" si="17"/>
        <v>524733.16026518831</v>
      </c>
      <c r="X174" s="7">
        <f t="shared" si="16"/>
        <v>818022.77026518993</v>
      </c>
      <c r="Y174" s="7">
        <f t="shared" si="16"/>
        <v>-451758.61878800299</v>
      </c>
      <c r="Z174" s="7">
        <f t="shared" si="16"/>
        <v>28712.329999999987</v>
      </c>
      <c r="AA174" s="7">
        <f t="shared" si="16"/>
        <v>1241069.0590531928</v>
      </c>
      <c r="AB174" s="7">
        <f t="shared" si="16"/>
        <v>0</v>
      </c>
      <c r="AC174" s="14">
        <f t="shared" si="16"/>
        <v>744.569271074688</v>
      </c>
    </row>
    <row r="175" spans="1:29" x14ac:dyDescent="0.35">
      <c r="A175" s="7" t="s">
        <v>217</v>
      </c>
      <c r="B175" s="7" t="s">
        <v>226</v>
      </c>
      <c r="C175" s="1">
        <v>173.8</v>
      </c>
      <c r="D175" s="7">
        <v>2711352.46</v>
      </c>
      <c r="E175" s="22">
        <v>-346060.68879900029</v>
      </c>
      <c r="F175" s="7">
        <v>2365291.7712009996</v>
      </c>
      <c r="G175" s="7">
        <v>1652931.4414499998</v>
      </c>
      <c r="H175" s="7">
        <v>72969.710000000006</v>
      </c>
      <c r="I175" s="7">
        <v>639390.61975099985</v>
      </c>
      <c r="J175" s="7">
        <v>0</v>
      </c>
      <c r="K175" s="14">
        <v>13609.273712318754</v>
      </c>
      <c r="L175" s="1">
        <v>176.6</v>
      </c>
      <c r="M175" s="7">
        <v>2796656.14</v>
      </c>
      <c r="N175" s="22">
        <v>-189728.56349066252</v>
      </c>
      <c r="O175" s="7">
        <f t="shared" si="13"/>
        <v>2606927.5765093374</v>
      </c>
      <c r="P175" s="7">
        <v>1324146.5507515497</v>
      </c>
      <c r="Q175" s="7">
        <v>76910.06</v>
      </c>
      <c r="R175" s="7">
        <f t="shared" si="14"/>
        <v>1205870.9657577877</v>
      </c>
      <c r="S175" s="7">
        <v>0</v>
      </c>
      <c r="T175" s="14">
        <f t="shared" si="15"/>
        <v>14761.764306394889</v>
      </c>
      <c r="U175" s="1">
        <f t="shared" si="17"/>
        <v>2.7999999999999829</v>
      </c>
      <c r="V175" s="7">
        <f t="shared" si="17"/>
        <v>85303.680000000168</v>
      </c>
      <c r="W175" s="7">
        <f t="shared" si="17"/>
        <v>156332.12530833777</v>
      </c>
      <c r="X175" s="7">
        <f t="shared" si="16"/>
        <v>241635.80530833779</v>
      </c>
      <c r="Y175" s="7">
        <f t="shared" si="16"/>
        <v>-328784.89069845015</v>
      </c>
      <c r="Z175" s="7">
        <f t="shared" si="16"/>
        <v>3940.3499999999913</v>
      </c>
      <c r="AA175" s="7">
        <f t="shared" si="16"/>
        <v>566480.34600678785</v>
      </c>
      <c r="AB175" s="7">
        <f t="shared" si="16"/>
        <v>0</v>
      </c>
      <c r="AC175" s="14">
        <f t="shared" si="16"/>
        <v>1152.4905940761346</v>
      </c>
    </row>
    <row r="176" spans="1:29" x14ac:dyDescent="0.35">
      <c r="A176" s="7" t="s">
        <v>217</v>
      </c>
      <c r="B176" s="7" t="s">
        <v>227</v>
      </c>
      <c r="C176" s="1">
        <v>210.5</v>
      </c>
      <c r="D176" s="7">
        <v>3048835.89</v>
      </c>
      <c r="E176" s="22">
        <v>-389135.04005617666</v>
      </c>
      <c r="F176" s="7">
        <v>2659700.8499438236</v>
      </c>
      <c r="G176" s="7">
        <v>1450441.4800399998</v>
      </c>
      <c r="H176" s="7">
        <v>145128.74</v>
      </c>
      <c r="I176" s="7">
        <v>1064130.6299038238</v>
      </c>
      <c r="J176" s="7">
        <v>0</v>
      </c>
      <c r="K176" s="14">
        <v>12635.158432037168</v>
      </c>
      <c r="L176" s="1">
        <v>211.6</v>
      </c>
      <c r="M176" s="7">
        <v>3119440.54</v>
      </c>
      <c r="N176" s="22">
        <v>-211626.65087197191</v>
      </c>
      <c r="O176" s="7">
        <f t="shared" si="13"/>
        <v>2907813.8891280279</v>
      </c>
      <c r="P176" s="7">
        <v>1125178.6507178007</v>
      </c>
      <c r="Q176" s="7">
        <v>120144.77</v>
      </c>
      <c r="R176" s="7">
        <f t="shared" si="14"/>
        <v>1662490.4684102272</v>
      </c>
      <c r="S176" s="7">
        <v>0</v>
      </c>
      <c r="T176" s="14">
        <f t="shared" si="15"/>
        <v>13742.031612136238</v>
      </c>
      <c r="U176" s="1">
        <f t="shared" si="17"/>
        <v>1.0999999999999943</v>
      </c>
      <c r="V176" s="7">
        <f t="shared" si="17"/>
        <v>70604.649999999907</v>
      </c>
      <c r="W176" s="7">
        <f t="shared" si="17"/>
        <v>177508.38918420475</v>
      </c>
      <c r="X176" s="7">
        <f t="shared" si="16"/>
        <v>248113.0391842043</v>
      </c>
      <c r="Y176" s="7">
        <f t="shared" si="16"/>
        <v>-325262.8293221991</v>
      </c>
      <c r="Z176" s="7">
        <f t="shared" si="16"/>
        <v>-24983.969999999987</v>
      </c>
      <c r="AA176" s="7">
        <f t="shared" si="16"/>
        <v>598359.83850640338</v>
      </c>
      <c r="AB176" s="7">
        <f t="shared" si="16"/>
        <v>0</v>
      </c>
      <c r="AC176" s="14">
        <f t="shared" si="16"/>
        <v>1106.8731800990699</v>
      </c>
    </row>
    <row r="177" spans="1:32" x14ac:dyDescent="0.35">
      <c r="A177" s="7" t="s">
        <v>217</v>
      </c>
      <c r="B177" s="7" t="s">
        <v>228</v>
      </c>
      <c r="C177" s="1">
        <v>72.2</v>
      </c>
      <c r="D177" s="7">
        <v>1372966.5</v>
      </c>
      <c r="E177" s="22">
        <v>-259</v>
      </c>
      <c r="F177" s="7">
        <v>1372707.5</v>
      </c>
      <c r="G177" s="7">
        <v>1221640.1737199998</v>
      </c>
      <c r="H177" s="7">
        <v>151067.32999999999</v>
      </c>
      <c r="I177" s="7">
        <v>-3.7199998332653195E-3</v>
      </c>
      <c r="J177" s="7">
        <v>332.05508490667853</v>
      </c>
      <c r="K177" s="14">
        <v>19012.569252077563</v>
      </c>
      <c r="L177" s="1">
        <v>69.7</v>
      </c>
      <c r="M177" s="7">
        <v>1367158.31</v>
      </c>
      <c r="N177" s="22">
        <v>-92749.687210606411</v>
      </c>
      <c r="O177" s="7">
        <f t="shared" si="13"/>
        <v>1274408.6227893936</v>
      </c>
      <c r="P177" s="7">
        <v>1072488.2279048001</v>
      </c>
      <c r="Q177" s="7">
        <v>89752.12</v>
      </c>
      <c r="R177" s="7">
        <f t="shared" si="14"/>
        <v>112168.27488459356</v>
      </c>
      <c r="S177" s="7">
        <v>0</v>
      </c>
      <c r="T177" s="14">
        <f t="shared" si="15"/>
        <v>18284.19831835572</v>
      </c>
      <c r="U177" s="1">
        <f t="shared" si="17"/>
        <v>-2.5</v>
      </c>
      <c r="V177" s="7">
        <f t="shared" si="17"/>
        <v>-5808.1899999999441</v>
      </c>
      <c r="W177" s="7">
        <f t="shared" si="17"/>
        <v>-92490.687210606411</v>
      </c>
      <c r="X177" s="7">
        <f t="shared" si="16"/>
        <v>-98298.877210606355</v>
      </c>
      <c r="Y177" s="7">
        <f t="shared" si="16"/>
        <v>-149151.94581519975</v>
      </c>
      <c r="Z177" s="7">
        <f t="shared" si="16"/>
        <v>-61315.209999999992</v>
      </c>
      <c r="AA177" s="7">
        <f t="shared" si="16"/>
        <v>112168.27860459339</v>
      </c>
      <c r="AB177" s="7">
        <f t="shared" si="16"/>
        <v>-332.05508490667853</v>
      </c>
      <c r="AC177" s="14">
        <f t="shared" si="16"/>
        <v>-728.37093372184245</v>
      </c>
    </row>
    <row r="178" spans="1:32" x14ac:dyDescent="0.35">
      <c r="A178" s="7" t="s">
        <v>229</v>
      </c>
      <c r="B178" s="7" t="s">
        <v>230</v>
      </c>
      <c r="C178" s="1">
        <v>864</v>
      </c>
      <c r="D178" s="7">
        <v>8853755.3200000003</v>
      </c>
      <c r="E178" s="22">
        <v>-1130039.9744034065</v>
      </c>
      <c r="F178" s="7">
        <v>7723715.3455965938</v>
      </c>
      <c r="G178" s="7">
        <v>2090277.3639</v>
      </c>
      <c r="H178" s="7">
        <v>212561.91</v>
      </c>
      <c r="I178" s="7">
        <v>5420876.0716965934</v>
      </c>
      <c r="J178" s="7">
        <v>0</v>
      </c>
      <c r="K178" s="14">
        <v>8939.4853536997616</v>
      </c>
      <c r="L178" s="1">
        <v>861.7</v>
      </c>
      <c r="M178" s="7">
        <v>9006884.4399999995</v>
      </c>
      <c r="N178" s="22">
        <v>-611038.02569292637</v>
      </c>
      <c r="O178" s="7">
        <f t="shared" si="13"/>
        <v>8395846.4143070728</v>
      </c>
      <c r="P178" s="7">
        <v>2114840.0395196998</v>
      </c>
      <c r="Q178" s="7">
        <v>220611.5</v>
      </c>
      <c r="R178" s="7">
        <f t="shared" si="14"/>
        <v>6060394.8747873735</v>
      </c>
      <c r="S178" s="7">
        <v>0</v>
      </c>
      <c r="T178" s="14">
        <f t="shared" si="15"/>
        <v>9743.3519952501701</v>
      </c>
      <c r="U178" s="1">
        <f t="shared" si="17"/>
        <v>-2.2999999999999545</v>
      </c>
      <c r="V178" s="7">
        <f t="shared" si="17"/>
        <v>153129.11999999918</v>
      </c>
      <c r="W178" s="7">
        <f t="shared" si="17"/>
        <v>519001.94871048012</v>
      </c>
      <c r="X178" s="7">
        <f t="shared" si="16"/>
        <v>672131.06871047895</v>
      </c>
      <c r="Y178" s="7">
        <f t="shared" si="16"/>
        <v>24562.675619699759</v>
      </c>
      <c r="Z178" s="7">
        <f t="shared" si="16"/>
        <v>8049.5899999999965</v>
      </c>
      <c r="AA178" s="7">
        <f t="shared" si="16"/>
        <v>639518.80309078004</v>
      </c>
      <c r="AB178" s="7">
        <f t="shared" si="16"/>
        <v>0</v>
      </c>
      <c r="AC178" s="14">
        <f t="shared" si="16"/>
        <v>803.86664155040853</v>
      </c>
    </row>
    <row r="179" spans="1:32" x14ac:dyDescent="0.35">
      <c r="A179" s="7" t="s">
        <v>229</v>
      </c>
      <c r="B179" s="7" t="s">
        <v>231</v>
      </c>
      <c r="C179" s="1">
        <v>720.5</v>
      </c>
      <c r="D179" s="7">
        <v>7092069.8600000003</v>
      </c>
      <c r="E179" s="22">
        <v>-905189.0585859979</v>
      </c>
      <c r="F179" s="7">
        <v>6186880.8014140027</v>
      </c>
      <c r="G179" s="7">
        <v>1590630.6216</v>
      </c>
      <c r="H179" s="7">
        <v>169216.66</v>
      </c>
      <c r="I179" s="7">
        <v>4427033.5198140023</v>
      </c>
      <c r="J179" s="7">
        <v>0</v>
      </c>
      <c r="K179" s="14">
        <v>8586.9268583122866</v>
      </c>
      <c r="L179" s="1">
        <v>724</v>
      </c>
      <c r="M179" s="7">
        <v>7268412.6100000003</v>
      </c>
      <c r="N179" s="22">
        <v>-493097.97641147155</v>
      </c>
      <c r="O179" s="7">
        <f t="shared" si="13"/>
        <v>6775314.6335885292</v>
      </c>
      <c r="P179" s="7">
        <v>1579629.34687536</v>
      </c>
      <c r="Q179" s="7">
        <v>137014.49</v>
      </c>
      <c r="R179" s="7">
        <f t="shared" si="14"/>
        <v>5058670.7967131687</v>
      </c>
      <c r="S179" s="7">
        <v>0</v>
      </c>
      <c r="T179" s="14">
        <f t="shared" si="15"/>
        <v>9358.1693834095713</v>
      </c>
      <c r="U179" s="1">
        <f t="shared" si="17"/>
        <v>3.5</v>
      </c>
      <c r="V179" s="7">
        <f t="shared" si="17"/>
        <v>176342.75</v>
      </c>
      <c r="W179" s="7">
        <f t="shared" si="17"/>
        <v>412091.08217452635</v>
      </c>
      <c r="X179" s="7">
        <f t="shared" si="16"/>
        <v>588433.83217452653</v>
      </c>
      <c r="Y179" s="7">
        <f t="shared" si="16"/>
        <v>-11001.274724639952</v>
      </c>
      <c r="Z179" s="7">
        <f t="shared" si="16"/>
        <v>-32202.170000000013</v>
      </c>
      <c r="AA179" s="7">
        <f t="shared" si="16"/>
        <v>631637.27689916641</v>
      </c>
      <c r="AB179" s="7">
        <f t="shared" si="16"/>
        <v>0</v>
      </c>
      <c r="AC179" s="14">
        <f t="shared" si="16"/>
        <v>771.24252509728467</v>
      </c>
    </row>
    <row r="180" spans="1:32" x14ac:dyDescent="0.35">
      <c r="A180" s="7" t="s">
        <v>229</v>
      </c>
      <c r="B180" s="7" t="s">
        <v>232</v>
      </c>
      <c r="C180" s="1">
        <v>197.5</v>
      </c>
      <c r="D180" s="7">
        <v>3002541.18</v>
      </c>
      <c r="E180" s="22">
        <v>-383226.26225369575</v>
      </c>
      <c r="F180" s="7">
        <v>2619314.9177463045</v>
      </c>
      <c r="G180" s="7">
        <v>404070.45305399998</v>
      </c>
      <c r="H180" s="7">
        <v>44772.46</v>
      </c>
      <c r="I180" s="7">
        <v>2170472.0046923044</v>
      </c>
      <c r="J180" s="7">
        <v>0</v>
      </c>
      <c r="K180" s="14">
        <v>13262.35401390534</v>
      </c>
      <c r="L180" s="1">
        <v>192.8</v>
      </c>
      <c r="M180" s="7">
        <v>3024720.67</v>
      </c>
      <c r="N180" s="22">
        <v>-205200.7393656963</v>
      </c>
      <c r="O180" s="7">
        <f t="shared" si="13"/>
        <v>2819519.9306343035</v>
      </c>
      <c r="P180" s="7">
        <v>396947.36567042395</v>
      </c>
      <c r="Q180" s="7">
        <v>43111.48</v>
      </c>
      <c r="R180" s="7">
        <f t="shared" si="14"/>
        <v>2379461.0849638795</v>
      </c>
      <c r="S180" s="7">
        <v>0</v>
      </c>
      <c r="T180" s="14">
        <f t="shared" si="15"/>
        <v>14624.066030260909</v>
      </c>
      <c r="U180" s="1">
        <f t="shared" si="17"/>
        <v>-4.6999999999999886</v>
      </c>
      <c r="V180" s="7">
        <f t="shared" si="17"/>
        <v>22179.489999999758</v>
      </c>
      <c r="W180" s="7">
        <f t="shared" si="17"/>
        <v>178025.52288799945</v>
      </c>
      <c r="X180" s="7">
        <f t="shared" si="16"/>
        <v>200205.01288799895</v>
      </c>
      <c r="Y180" s="7">
        <f t="shared" si="16"/>
        <v>-7123.0873835760285</v>
      </c>
      <c r="Z180" s="7">
        <f t="shared" si="16"/>
        <v>-1660.9799999999959</v>
      </c>
      <c r="AA180" s="7">
        <f t="shared" si="16"/>
        <v>208989.08027157513</v>
      </c>
      <c r="AB180" s="7">
        <f t="shared" si="16"/>
        <v>0</v>
      </c>
      <c r="AC180" s="14">
        <f t="shared" si="16"/>
        <v>1361.7120163555683</v>
      </c>
    </row>
    <row r="181" spans="1:32" x14ac:dyDescent="0.35">
      <c r="A181" s="7" t="s">
        <v>229</v>
      </c>
      <c r="B181" s="7" t="s">
        <v>233</v>
      </c>
      <c r="C181" s="1">
        <v>60.5</v>
      </c>
      <c r="D181" s="7">
        <v>1220576.27</v>
      </c>
      <c r="E181" s="22">
        <v>-155786.99964663191</v>
      </c>
      <c r="F181" s="7">
        <v>1064789.270353368</v>
      </c>
      <c r="G181" s="7">
        <v>359010.47265000001</v>
      </c>
      <c r="H181" s="7">
        <v>41701.39</v>
      </c>
      <c r="I181" s="7">
        <v>664077.40770336799</v>
      </c>
      <c r="J181" s="7">
        <v>0</v>
      </c>
      <c r="K181" s="14">
        <v>17599.822650468894</v>
      </c>
      <c r="L181" s="1">
        <v>60.8</v>
      </c>
      <c r="M181" s="7">
        <v>1253140.26</v>
      </c>
      <c r="N181" s="22">
        <v>-85014.563636026898</v>
      </c>
      <c r="O181" s="7">
        <f t="shared" si="13"/>
        <v>1168125.6963639732</v>
      </c>
      <c r="P181" s="7">
        <v>354894.93760450004</v>
      </c>
      <c r="Q181" s="7">
        <v>42470.15</v>
      </c>
      <c r="R181" s="7">
        <f t="shared" si="14"/>
        <v>770760.60875947319</v>
      </c>
      <c r="S181" s="7">
        <v>0</v>
      </c>
      <c r="T181" s="14">
        <f t="shared" si="15"/>
        <v>19212.593690196929</v>
      </c>
      <c r="U181" s="1">
        <f t="shared" si="17"/>
        <v>0.29999999999999716</v>
      </c>
      <c r="V181" s="7">
        <f t="shared" si="17"/>
        <v>32563.989999999991</v>
      </c>
      <c r="W181" s="7">
        <f t="shared" si="17"/>
        <v>70772.436010605015</v>
      </c>
      <c r="X181" s="7">
        <f t="shared" si="16"/>
        <v>103336.42601060518</v>
      </c>
      <c r="Y181" s="7">
        <f t="shared" si="16"/>
        <v>-4115.5350454999716</v>
      </c>
      <c r="Z181" s="7">
        <f t="shared" si="16"/>
        <v>768.76000000000204</v>
      </c>
      <c r="AA181" s="7">
        <f t="shared" si="16"/>
        <v>106683.2010561052</v>
      </c>
      <c r="AB181" s="7">
        <f t="shared" si="16"/>
        <v>0</v>
      </c>
      <c r="AC181" s="14">
        <f t="shared" si="16"/>
        <v>1612.7710397280352</v>
      </c>
    </row>
    <row r="182" spans="1:32" x14ac:dyDescent="0.35">
      <c r="K182" s="14"/>
      <c r="T182" s="14"/>
      <c r="AC182" s="14"/>
    </row>
    <row r="183" spans="1:32" x14ac:dyDescent="0.35">
      <c r="A183" s="12"/>
      <c r="B183" s="12" t="s">
        <v>234</v>
      </c>
      <c r="C183" s="4">
        <f>SUM(C4:C182)</f>
        <v>891062.90000000107</v>
      </c>
      <c r="D183" s="12">
        <f>SUM(D4:D182)</f>
        <v>8290414031.5799999</v>
      </c>
      <c r="E183" s="12">
        <f>SUM(E4:E182)</f>
        <v>-1052070512.9999985</v>
      </c>
      <c r="F183" s="12">
        <f>ROUND(SUM(F4:F182),0)</f>
        <v>7238343519</v>
      </c>
      <c r="G183" s="12">
        <f>ROUND(SUM(G4:G182),0)</f>
        <v>2809928968</v>
      </c>
      <c r="H183" s="12">
        <f>ROUND(SUM(H4:H182),0)</f>
        <v>203716534</v>
      </c>
      <c r="I183" s="12">
        <f>ROUND(SUM(I4:I182),0)</f>
        <v>4224698016</v>
      </c>
      <c r="J183" s="12">
        <f>SUM(J4:J182)</f>
        <v>1544407.3656627906</v>
      </c>
      <c r="K183" s="16">
        <f>F183/C183</f>
        <v>8123.2688724892387</v>
      </c>
      <c r="L183" s="4">
        <f t="shared" ref="L183:S183" si="18">SUM(L4:L182)</f>
        <v>888512.20000000007</v>
      </c>
      <c r="M183" s="12">
        <f t="shared" si="18"/>
        <v>8442509364.659997</v>
      </c>
      <c r="N183" s="12">
        <f t="shared" si="18"/>
        <v>-572396893.99999952</v>
      </c>
      <c r="O183" s="12">
        <f t="shared" si="18"/>
        <v>7870112470.6599989</v>
      </c>
      <c r="P183" s="12">
        <f t="shared" si="18"/>
        <v>2852388268.4867988</v>
      </c>
      <c r="Q183" s="12">
        <f t="shared" si="18"/>
        <v>195027142.95999992</v>
      </c>
      <c r="R183" s="12">
        <f t="shared" si="18"/>
        <v>4822697059.2132072</v>
      </c>
      <c r="S183" s="12">
        <f t="shared" si="18"/>
        <v>327101.99612896948</v>
      </c>
      <c r="T183" s="16">
        <f>O183/L183</f>
        <v>8857.6301717185179</v>
      </c>
      <c r="U183" s="4">
        <f t="shared" ref="U183:AB183" si="19">SUM(U4:U182)</f>
        <v>-2550.6999999999925</v>
      </c>
      <c r="V183" s="12">
        <f t="shared" si="19"/>
        <v>152095333.08000013</v>
      </c>
      <c r="W183" s="12">
        <f t="shared" si="19"/>
        <v>479673618.99999827</v>
      </c>
      <c r="X183" s="12">
        <f t="shared" si="19"/>
        <v>631768952.07999802</v>
      </c>
      <c r="Y183" s="12">
        <f t="shared" si="19"/>
        <v>42459300.262616515</v>
      </c>
      <c r="Z183" s="12">
        <f t="shared" si="19"/>
        <v>-8689391.1500000004</v>
      </c>
      <c r="AA183" s="12">
        <f t="shared" si="19"/>
        <v>597999042.96738148</v>
      </c>
      <c r="AB183" s="12">
        <f t="shared" si="19"/>
        <v>-1217305.369533821</v>
      </c>
      <c r="AC183" s="16">
        <f>T183-K183</f>
        <v>734.36129922927921</v>
      </c>
    </row>
    <row r="184" spans="1:32" x14ac:dyDescent="0.3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35">
      <c r="D185" s="33" t="s">
        <v>239</v>
      </c>
      <c r="E185" s="34"/>
      <c r="F185" s="21">
        <f>SUM(F4:F181)</f>
        <v>7238343518.5800037</v>
      </c>
      <c r="AD185" s="13"/>
      <c r="AE185" s="13"/>
      <c r="AF185" s="13"/>
    </row>
    <row r="186" spans="1:32" x14ac:dyDescent="0.35">
      <c r="O186" s="15"/>
    </row>
    <row r="187" spans="1:32" ht="17.25" customHeight="1" x14ac:dyDescent="0.35">
      <c r="AD187" s="13"/>
      <c r="AE187" s="13"/>
      <c r="AF187" s="13"/>
    </row>
    <row r="188" spans="1:32" x14ac:dyDescent="0.3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HB20-1418 to FY20-21 Supp Req</vt:lpstr>
      <vt:lpstr>'HB20-1418 to FY20-21 Supp Req'!Print_Area</vt:lpstr>
      <vt:lpstr>'HB20-1418 to FY20-21 Supp Req'!Print_Titles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Tim Kahle</cp:lastModifiedBy>
  <cp:lastPrinted>2021-01-20T03:45:02Z</cp:lastPrinted>
  <dcterms:created xsi:type="dcterms:W3CDTF">2012-04-09T19:03:04Z</dcterms:created>
  <dcterms:modified xsi:type="dcterms:W3CDTF">2021-01-20T16:16:34Z</dcterms:modified>
</cp:coreProperties>
</file>